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redl\AppData\Local\Microsoft\Windows\INetCache\Content.Outlook\GJCN3WKF\"/>
    </mc:Choice>
  </mc:AlternateContent>
  <xr:revisionPtr revIDLastSave="0" documentId="13_ncr:1_{2BC9440A-9FF9-43E9-890F-450DD9CD4D46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Požadované pozemky" sheetId="1" r:id="rId1"/>
  </sheets>
  <definedNames>
    <definedName name="_xlnm._FilterDatabase" localSheetId="0" hidden="1">'Požadované pozemky'!$B$3:$N$112</definedName>
    <definedName name="_xlnm.Print_Area" localSheetId="0">'Požadované pozemky'!$B$2:$P$113</definedName>
  </definedNames>
  <calcPr calcId="191029"/>
</workbook>
</file>

<file path=xl/calcChain.xml><?xml version="1.0" encoding="utf-8"?>
<calcChain xmlns="http://schemas.openxmlformats.org/spreadsheetml/2006/main">
  <c r="J116" i="1" l="1"/>
  <c r="I116" i="1"/>
  <c r="K112" i="1"/>
  <c r="L112" i="1"/>
  <c r="L116" i="1"/>
  <c r="K116" i="1"/>
  <c r="F114" i="1"/>
  <c r="L91" i="1"/>
  <c r="K31" i="1"/>
  <c r="I53" i="1"/>
  <c r="L31" i="1"/>
  <c r="M116" i="1" l="1"/>
  <c r="L111" i="1"/>
  <c r="K111" i="1"/>
  <c r="J110" i="1"/>
  <c r="J112" i="1" s="1"/>
  <c r="I110" i="1"/>
  <c r="I112" i="1" s="1"/>
  <c r="F112" i="1"/>
  <c r="M112" i="1" l="1"/>
  <c r="F87" i="1"/>
  <c r="L61" i="1"/>
  <c r="K61" i="1"/>
  <c r="J60" i="1"/>
  <c r="I60" i="1"/>
  <c r="L55" i="1"/>
  <c r="K55" i="1"/>
  <c r="J54" i="1"/>
  <c r="I54" i="1"/>
  <c r="J9" i="1"/>
  <c r="I9" i="1"/>
  <c r="L35" i="1"/>
  <c r="K35" i="1"/>
  <c r="J34" i="1"/>
  <c r="I34" i="1"/>
  <c r="J89" i="1" l="1"/>
  <c r="I89" i="1"/>
  <c r="L50" i="1" l="1"/>
  <c r="K50" i="1"/>
  <c r="J49" i="1"/>
  <c r="I49" i="1"/>
  <c r="F109" i="1" l="1"/>
  <c r="F43" i="1"/>
  <c r="F29" i="1"/>
  <c r="I28" i="1" l="1"/>
  <c r="J28" i="1"/>
  <c r="I30" i="1"/>
  <c r="J30" i="1"/>
  <c r="I32" i="1"/>
  <c r="J32" i="1"/>
  <c r="I33" i="1"/>
  <c r="J33" i="1"/>
  <c r="I36" i="1"/>
  <c r="J36" i="1"/>
  <c r="K37" i="1"/>
  <c r="L37" i="1"/>
  <c r="I38" i="1"/>
  <c r="J38" i="1"/>
  <c r="I39" i="1"/>
  <c r="J39" i="1"/>
  <c r="K40" i="1"/>
  <c r="L40" i="1"/>
  <c r="I41" i="1"/>
  <c r="J41" i="1"/>
  <c r="I42" i="1"/>
  <c r="J42" i="1"/>
  <c r="I44" i="1"/>
  <c r="J44" i="1"/>
  <c r="I45" i="1"/>
  <c r="J45" i="1"/>
  <c r="K46" i="1"/>
  <c r="L46" i="1"/>
  <c r="I47" i="1"/>
  <c r="J47" i="1"/>
  <c r="K48" i="1"/>
  <c r="L48" i="1"/>
  <c r="I64" i="1"/>
  <c r="J64" i="1"/>
  <c r="K65" i="1"/>
  <c r="L65" i="1"/>
  <c r="I66" i="1"/>
  <c r="J66" i="1"/>
  <c r="K67" i="1"/>
  <c r="L67" i="1"/>
  <c r="I68" i="1"/>
  <c r="J68" i="1"/>
  <c r="K69" i="1"/>
  <c r="L69" i="1"/>
  <c r="I56" i="1"/>
  <c r="J56" i="1"/>
  <c r="K57" i="1"/>
  <c r="L57" i="1"/>
  <c r="I51" i="1"/>
  <c r="J51" i="1"/>
  <c r="K52" i="1"/>
  <c r="L52" i="1"/>
  <c r="I58" i="1"/>
  <c r="J58" i="1"/>
  <c r="K59" i="1"/>
  <c r="L59" i="1"/>
  <c r="I62" i="1"/>
  <c r="J62" i="1"/>
  <c r="K63" i="1"/>
  <c r="L63" i="1"/>
  <c r="I70" i="1"/>
  <c r="J70" i="1"/>
  <c r="K71" i="1"/>
  <c r="L71" i="1"/>
  <c r="I72" i="1"/>
  <c r="J72" i="1"/>
  <c r="K73" i="1"/>
  <c r="L73" i="1"/>
  <c r="I74" i="1"/>
  <c r="J74" i="1"/>
  <c r="K75" i="1"/>
  <c r="L75" i="1"/>
  <c r="I76" i="1"/>
  <c r="J76" i="1"/>
  <c r="K77" i="1"/>
  <c r="L77" i="1"/>
  <c r="I78" i="1"/>
  <c r="J78" i="1"/>
  <c r="K79" i="1"/>
  <c r="L79" i="1"/>
  <c r="I80" i="1"/>
  <c r="J80" i="1"/>
  <c r="K81" i="1"/>
  <c r="L81" i="1"/>
  <c r="I82" i="1"/>
  <c r="J82" i="1"/>
  <c r="I83" i="1"/>
  <c r="J83" i="1"/>
  <c r="K84" i="1"/>
  <c r="L84" i="1"/>
  <c r="I85" i="1"/>
  <c r="J85" i="1"/>
  <c r="K86" i="1"/>
  <c r="L86" i="1"/>
  <c r="I88" i="1"/>
  <c r="J88" i="1"/>
  <c r="I92" i="1"/>
  <c r="J92" i="1"/>
  <c r="K93" i="1"/>
  <c r="L93" i="1"/>
  <c r="I94" i="1"/>
  <c r="J94" i="1"/>
  <c r="K95" i="1"/>
  <c r="L95" i="1"/>
  <c r="I96" i="1"/>
  <c r="J96" i="1"/>
  <c r="K97" i="1"/>
  <c r="L97" i="1"/>
  <c r="I98" i="1"/>
  <c r="J98" i="1"/>
  <c r="K99" i="1"/>
  <c r="L99" i="1"/>
  <c r="I100" i="1"/>
  <c r="J100" i="1"/>
  <c r="K101" i="1"/>
  <c r="L101" i="1"/>
  <c r="I102" i="1"/>
  <c r="J102" i="1"/>
  <c r="K103" i="1"/>
  <c r="L103" i="1"/>
  <c r="I104" i="1"/>
  <c r="J104" i="1"/>
  <c r="K105" i="1"/>
  <c r="L105" i="1"/>
  <c r="I106" i="1"/>
  <c r="J106" i="1"/>
  <c r="I107" i="1"/>
  <c r="J107" i="1"/>
  <c r="K108" i="1"/>
  <c r="L108" i="1"/>
  <c r="J27" i="1"/>
  <c r="I27" i="1"/>
  <c r="J26" i="1"/>
  <c r="I26" i="1"/>
  <c r="J25" i="1"/>
  <c r="I25" i="1"/>
  <c r="L24" i="1"/>
  <c r="K24" i="1"/>
  <c r="J23" i="1"/>
  <c r="I23" i="1"/>
  <c r="L22" i="1"/>
  <c r="K22" i="1"/>
  <c r="J21" i="1"/>
  <c r="I21" i="1"/>
  <c r="J20" i="1"/>
  <c r="I20" i="1"/>
  <c r="L19" i="1"/>
  <c r="K19" i="1"/>
  <c r="J18" i="1"/>
  <c r="I18" i="1"/>
  <c r="J17" i="1"/>
  <c r="I17" i="1"/>
  <c r="J16" i="1"/>
  <c r="I16" i="1"/>
  <c r="L15" i="1"/>
  <c r="K15" i="1"/>
  <c r="J14" i="1"/>
  <c r="I14" i="1"/>
  <c r="J13" i="1"/>
  <c r="I13" i="1"/>
  <c r="J12" i="1"/>
  <c r="I12" i="1"/>
  <c r="J11" i="1"/>
  <c r="I11" i="1"/>
  <c r="J10" i="1"/>
  <c r="I10" i="1"/>
  <c r="J8" i="1"/>
  <c r="I8" i="1"/>
  <c r="J7" i="1"/>
  <c r="I7" i="1"/>
  <c r="J6" i="1"/>
  <c r="I6" i="1"/>
  <c r="L5" i="1"/>
  <c r="K5" i="1"/>
  <c r="J4" i="1"/>
  <c r="I4" i="1"/>
  <c r="L29" i="1" l="1"/>
  <c r="I29" i="1"/>
  <c r="K87" i="1"/>
  <c r="I43" i="1"/>
  <c r="L109" i="1"/>
  <c r="L43" i="1"/>
  <c r="J29" i="1"/>
  <c r="K109" i="1"/>
  <c r="K114" i="1" s="1"/>
  <c r="K43" i="1"/>
  <c r="I87" i="1"/>
  <c r="K29" i="1"/>
  <c r="J109" i="1"/>
  <c r="L87" i="1"/>
  <c r="J87" i="1"/>
  <c r="J43" i="1"/>
  <c r="I109" i="1"/>
  <c r="M109" i="1" l="1"/>
  <c r="J114" i="1"/>
  <c r="M43" i="1"/>
  <c r="L114" i="1"/>
  <c r="M29" i="1"/>
  <c r="I114" i="1"/>
  <c r="M87" i="1"/>
  <c r="L115" i="1" l="1"/>
</calcChain>
</file>

<file path=xl/sharedStrings.xml><?xml version="1.0" encoding="utf-8"?>
<sst xmlns="http://schemas.openxmlformats.org/spreadsheetml/2006/main" count="420" uniqueCount="192">
  <si>
    <t>k. ú</t>
  </si>
  <si>
    <t>popis pozemku</t>
  </si>
  <si>
    <t>tráva/drobné křoviny</t>
  </si>
  <si>
    <t>odvoz trávy
 ano/ne</t>
  </si>
  <si>
    <t>parcelní
 číslo</t>
  </si>
  <si>
    <t>četnost  za sezonu</t>
  </si>
  <si>
    <t>výměra  [m2]</t>
  </si>
  <si>
    <t>tráva</t>
  </si>
  <si>
    <t>ano</t>
  </si>
  <si>
    <t>Děčín</t>
  </si>
  <si>
    <t>3056/17</t>
  </si>
  <si>
    <t>Děčín východ - rovná plocha mezi kolejemi do Loubí a Pr. Žlebem</t>
  </si>
  <si>
    <t>ne</t>
  </si>
  <si>
    <t>3049/2</t>
  </si>
  <si>
    <t>Děčín východ - rovná plocha nad tunelem</t>
  </si>
  <si>
    <t>2677/1</t>
  </si>
  <si>
    <t>Chrochvice</t>
  </si>
  <si>
    <t>Děčín hl.n.- ul. Karoliny Světlé, rovná plocha</t>
  </si>
  <si>
    <t>8</t>
  </si>
  <si>
    <t>Střekov</t>
  </si>
  <si>
    <t>žst. Ústí Střekov - svah u silničního podjezdu</t>
  </si>
  <si>
    <t>Lovosice</t>
  </si>
  <si>
    <t xml:space="preserve">tráva </t>
  </si>
  <si>
    <t>125-130</t>
  </si>
  <si>
    <t>svah podél 2.TK km 496,020 - 497,100 za protihlukovou stěnou</t>
  </si>
  <si>
    <t>1686/1</t>
  </si>
  <si>
    <t>Ústí n.L.</t>
  </si>
  <si>
    <t>Pozn. Pozemky ve svahu jsou zpravidla v prudkém sklonu více než 1:2</t>
  </si>
  <si>
    <t>násep DC hl.n. - DC východ po levé straně km 2,6 - 3,2</t>
  </si>
  <si>
    <t>Těchlovice</t>
  </si>
  <si>
    <t>836/1</t>
  </si>
  <si>
    <t>rovná plocha u drážní budovy v km 445,508 - 446,00 v šíři 12 m a u 2.TK mezi přejezdy "Mudroch" a "Pospíšil" v šíři 1,5 m</t>
  </si>
  <si>
    <t>kontaktní osoba</t>
  </si>
  <si>
    <t>Miroslav Hrabovčák, tel. 724 038 565</t>
  </si>
  <si>
    <t>2140/1</t>
  </si>
  <si>
    <t>543/1</t>
  </si>
  <si>
    <t>2140/93</t>
  </si>
  <si>
    <t>Bušek Milan, tel. 724 346 595</t>
  </si>
  <si>
    <t>Hněvice</t>
  </si>
  <si>
    <t>Andraško Jan, tel. 724 030 225</t>
  </si>
  <si>
    <t>143/2</t>
  </si>
  <si>
    <t>1662/1</t>
  </si>
  <si>
    <t>svah podel ul. Přístavní, mezi oplocením a nákladouvou rampou</t>
  </si>
  <si>
    <t>Dolní Zálezly</t>
  </si>
  <si>
    <t>1778/1</t>
  </si>
  <si>
    <t>svah podél 2.TK Prackovice n.L. - Ústí jih km 507,180 - 507,370</t>
  </si>
  <si>
    <t>Hoštka</t>
  </si>
  <si>
    <t>Polák Jiří, tel. 725 057 267</t>
  </si>
  <si>
    <t>Hrdly</t>
  </si>
  <si>
    <t>Lukavec</t>
  </si>
  <si>
    <t>300/1</t>
  </si>
  <si>
    <t>464/1</t>
  </si>
  <si>
    <t>67/8</t>
  </si>
  <si>
    <t>452/3</t>
  </si>
  <si>
    <t>svahy za zábradlím zastávky N. Kopisty u obou kolejí</t>
  </si>
  <si>
    <t>svahy za zábradlím zastávky Hrdly u obou kolejí</t>
  </si>
  <si>
    <t>svahy za zábradlím zastávky Lukavec u obou kolejí</t>
  </si>
  <si>
    <t>svahy za zábradlím zastávky Oleško u obou kolejí</t>
  </si>
  <si>
    <t xml:space="preserve">Oleško </t>
  </si>
  <si>
    <t>Bohušovice n.O.</t>
  </si>
  <si>
    <t>105/24</t>
  </si>
  <si>
    <t>rovná plocha od žel. přejezdu podél komunikace po žel. sklad</t>
  </si>
  <si>
    <t>oblast</t>
  </si>
  <si>
    <t>rezerva 50% rovné plochy, 50% svah</t>
  </si>
  <si>
    <t>Litochovice</t>
  </si>
  <si>
    <t>218/1</t>
  </si>
  <si>
    <t>svah podél 1.TK Litochovice km 502,140 - 502,170</t>
  </si>
  <si>
    <t>D.Zálezly</t>
  </si>
  <si>
    <t>svah podél 2.TK D.Zálezly km 507,010 - 507,035</t>
  </si>
  <si>
    <t>Krásné Březno</t>
  </si>
  <si>
    <t>1168/17</t>
  </si>
  <si>
    <t>Neštěmice</t>
  </si>
  <si>
    <t>419/1</t>
  </si>
  <si>
    <t>rovná plocha u 2.TK Neštěmice km 521,360 - 521,700</t>
  </si>
  <si>
    <t>Mojžíř</t>
  </si>
  <si>
    <t>svah podél 1.TK Mojžíř km 523,570 - 523,615</t>
  </si>
  <si>
    <t>559/2</t>
  </si>
  <si>
    <t>svah podél 1.TK Mojžíř km 523,300 - 523,625</t>
  </si>
  <si>
    <t>323/1</t>
  </si>
  <si>
    <t>Neštědice</t>
  </si>
  <si>
    <t>rovná plocha podél 2.TK Neštědice km 524,930 - 524,965</t>
  </si>
  <si>
    <t>29/3+228/1</t>
  </si>
  <si>
    <t>Sebuzín</t>
  </si>
  <si>
    <t>Brná</t>
  </si>
  <si>
    <t xml:space="preserve">V. Březno </t>
  </si>
  <si>
    <t xml:space="preserve">1353/1 </t>
  </si>
  <si>
    <t xml:space="preserve">453/1 </t>
  </si>
  <si>
    <t xml:space="preserve">rovná plocha podle 2. TK km 426,450 – 426,700 v šíři 6 m </t>
  </si>
  <si>
    <t>svah před výpravní budovou Lovosice zastávka</t>
  </si>
  <si>
    <t>svah mezi ulicí U Výtopny a TK Lovosice - Chotiměř</t>
  </si>
  <si>
    <t>rovná plocha vedle výpravní budovy Lovosice zastávka</t>
  </si>
  <si>
    <t>svah mezi žel. přechody P2074 a P2075 a podel ulice U Výtopny</t>
  </si>
  <si>
    <t>1309/6</t>
  </si>
  <si>
    <t>Prostřední Žleb</t>
  </si>
  <si>
    <t>svah oboustraně podel cesty k propusti u ul. Žlebská</t>
  </si>
  <si>
    <t>1248/1</t>
  </si>
  <si>
    <t>Podmokly</t>
  </si>
  <si>
    <t>1247/4</t>
  </si>
  <si>
    <t>Vilsnice</t>
  </si>
  <si>
    <t>Dobkovice</t>
  </si>
  <si>
    <t>555</t>
  </si>
  <si>
    <t>rovná plocha zleva trati u zastávky Vilsnice a rovná plocha šířky 0,5 m za nástupištěm u 2.TK</t>
  </si>
  <si>
    <t>861/1</t>
  </si>
  <si>
    <t xml:space="preserve">rovná plocha od žel. přejezdu P2433 podel 1.TK i 2.TK po začátek protihlukové stěny </t>
  </si>
  <si>
    <t>rovina 20%, svah 80% podél 1.TK Ústí sever-Neštěmice km 520,445 - 521,880</t>
  </si>
  <si>
    <t>rovina 80%, svah 20% podél 1.TK Ústí sever-Neštěmice km 520,000 - 520,445</t>
  </si>
  <si>
    <t>Západ-Střekov</t>
  </si>
  <si>
    <t>svah podél 1.TK ÚL střekov - V. Březno v km 434,400 - 434,600</t>
  </si>
  <si>
    <t xml:space="preserve">svah podle 2. TK km 426,200 – 426,350 v šíři 10 m </t>
  </si>
  <si>
    <t>3022/1</t>
  </si>
  <si>
    <t>Děčín východ - Krokova ulice u Detransu, rovná plocha</t>
  </si>
  <si>
    <t>Děčín východ - Krokova ulice "u Kolonie", rovná plocha</t>
  </si>
  <si>
    <t>Povrly</t>
  </si>
  <si>
    <t>svah pod protihluk.zdí v ul. Mládeže</t>
  </si>
  <si>
    <t>73/2 (+ 73/1)</t>
  </si>
  <si>
    <t>rovná plocha u budovy SZT (km 525,9)</t>
  </si>
  <si>
    <t>29/1</t>
  </si>
  <si>
    <t>svah oboustraně podél koleje od mostu dále podél ulice Příbramská k žel. přejezdu P2005</t>
  </si>
  <si>
    <t>rovná plocha podel koleje a ul. Sofijská a za nástupištěm podél koleje a ul. Pivovarská</t>
  </si>
  <si>
    <t>svah podle ul. Hankova</t>
  </si>
  <si>
    <t>svah od křižovatky ul. Hankova, podél ul. Poštovní a koleje</t>
  </si>
  <si>
    <t>Josef Beran, tel. 603 707 211</t>
  </si>
  <si>
    <t>svah 1:2 u 1.TK km 496,500 – 496,800</t>
  </si>
  <si>
    <t>svah podél 1.TK ÚL jih - Prackovice n.L.v km 511,500 - 514,600</t>
  </si>
  <si>
    <t>svah podél 2.TK ÚL jih - Prackovice n.L. v km 511,500 - 514,600</t>
  </si>
  <si>
    <t>svah podél 2.TK Litochovice km 501,600 - 502,350</t>
  </si>
  <si>
    <t>rovina 10%, svah 90% podél 1.TK D.Zálezly km 506,740 - 507,680</t>
  </si>
  <si>
    <t xml:space="preserve">svah podél 2 TK v km 514,625 - 514,770 </t>
  </si>
  <si>
    <t>Vaňov</t>
  </si>
  <si>
    <t>svah podél 101 SK Ústí n/L. , km 515,000 - 515,590</t>
  </si>
  <si>
    <t>svah podél 912 SK Ústí n/L., km 516,075 - 516,580</t>
  </si>
  <si>
    <t>4302/1</t>
  </si>
  <si>
    <t>rovná plocha kolem 6 bytovek (pokud si neposečou obyvatelé)</t>
  </si>
  <si>
    <t>rovná plocha %</t>
  </si>
  <si>
    <t>svah %</t>
  </si>
  <si>
    <t>rovina -tráva[m2]</t>
  </si>
  <si>
    <t>rovina - křoví [m2]</t>
  </si>
  <si>
    <t>svah - tráva [m2]</t>
  </si>
  <si>
    <t>svah - křoví [m2]</t>
  </si>
  <si>
    <t>svah podél 1.TK ÚL Střekov - V. Březno v km 431,800 - 432,400 (v km 431,900 - 432,150 nutno zastřihnout živý plot v celé délce a šíři 1m, celkem 250m²)</t>
  </si>
  <si>
    <t>tráva 50%</t>
  </si>
  <si>
    <t>rovná plocha, pozemky podél přístupové cesty ke stavědlu stanice</t>
  </si>
  <si>
    <t xml:space="preserve">křoviny 30% </t>
  </si>
  <si>
    <t xml:space="preserve">křoviny 20% </t>
  </si>
  <si>
    <t>křoviny 50%</t>
  </si>
  <si>
    <t xml:space="preserve">křoviny 10% </t>
  </si>
  <si>
    <t xml:space="preserve">křoviny 15% </t>
  </si>
  <si>
    <t xml:space="preserve">tráva 30% </t>
  </si>
  <si>
    <t>svah/rovina podél 1.TK mezi UL Střekov - UL Západ</t>
  </si>
  <si>
    <t>křoviny 70% (svah)</t>
  </si>
  <si>
    <t>tráva 30% (rovina)</t>
  </si>
  <si>
    <t xml:space="preserve">křoviny 40% </t>
  </si>
  <si>
    <t xml:space="preserve">křoviny 5% </t>
  </si>
  <si>
    <t xml:space="preserve">křoviny 50% </t>
  </si>
  <si>
    <t xml:space="preserve">tráva 50% </t>
  </si>
  <si>
    <t xml:space="preserve">tráva 60% </t>
  </si>
  <si>
    <t xml:space="preserve">ruderální porost 70% </t>
  </si>
  <si>
    <t xml:space="preserve">křoviny 70% </t>
  </si>
  <si>
    <t xml:space="preserve">tráva 70% </t>
  </si>
  <si>
    <t xml:space="preserve">tráva 80% </t>
  </si>
  <si>
    <t xml:space="preserve">tráva 85% </t>
  </si>
  <si>
    <t>tráva 90%</t>
  </si>
  <si>
    <t xml:space="preserve">tráva 95% </t>
  </si>
  <si>
    <t>Miroslav Nádvorník, tel. 601 588 741</t>
  </si>
  <si>
    <t>Čestmír Dvořák, tel. 724 805 793</t>
  </si>
  <si>
    <t>1686/1    1686/6</t>
  </si>
  <si>
    <t>Prackovice</t>
  </si>
  <si>
    <t>110/1</t>
  </si>
  <si>
    <t>110/1+94/3</t>
  </si>
  <si>
    <t>svah u 2. TK v km 503,250-330</t>
  </si>
  <si>
    <t>svah pod 2.TK v km 503,500, 35x6 m</t>
  </si>
  <si>
    <t>rovina podél 1.TK D.Zálezly km 506,520 - 506,658</t>
  </si>
  <si>
    <t>1353/5</t>
  </si>
  <si>
    <t>rovná plocha od st. budovy podél plotu k domu č.p. 100 v šíři 3 m</t>
  </si>
  <si>
    <t>svah pod 1.TK v km 424,000-180 v šíři 10 m</t>
  </si>
  <si>
    <t>tráva 10%</t>
  </si>
  <si>
    <t>křoví 90%</t>
  </si>
  <si>
    <t>tráva 30%</t>
  </si>
  <si>
    <t>křoví 70%</t>
  </si>
  <si>
    <t>svah u koupaliště podél 1.TK Sebuzín-Střekov v km 427,8-428,3</t>
  </si>
  <si>
    <t>rovná plocha v žst. Velké Březno u 2.SK km 439,250 (ZV2)-439,570 (zarážedlo u 4.SK) v šíři 9 m</t>
  </si>
  <si>
    <t>Děčín východ - svahy k Loubské koleji (po kácení)</t>
  </si>
  <si>
    <t>Podoblast č. 1 celkem</t>
  </si>
  <si>
    <t>Podoblast č. 2 celkem</t>
  </si>
  <si>
    <t>Podoblast č. 3 celkem</t>
  </si>
  <si>
    <t>Podoblast č. 4 celkem</t>
  </si>
  <si>
    <t>Požadované pozemky v obvodu ST ÚNL k sečení v r. 2024 (mimo profil koleje)</t>
  </si>
  <si>
    <t>D. Beřkovice</t>
  </si>
  <si>
    <t>208/18</t>
  </si>
  <si>
    <t>rovná plocha 200x10 m v km 457,950 - 458,150 vpravo</t>
  </si>
  <si>
    <t>rezerva celkem</t>
  </si>
  <si>
    <t>odvoz trávy/křovin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</si>
</sst>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K_č_-;\-* #,##0.00\ _K_č_-;_-* &quot;-&quot;??\ _K_č_-;_-@_-"/>
    <numFmt numFmtId="164" formatCode="#,##0\ _K_č;[Red]#,##0\ _K_č"/>
    <numFmt numFmtId="165" formatCode="00/0"/>
    <numFmt numFmtId="166" formatCode="_-* #,##0\ _K_č_-;\-* #,##0\ _K_č_-;_-* &quot;-&quot;??\ _K_č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30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8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0" fontId="2" fillId="0" borderId="3" xfId="0" applyFont="1" applyBorder="1" applyAlignment="1">
      <alignment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4" xfId="0" applyFont="1" applyBorder="1"/>
    <xf numFmtId="0" fontId="2" fillId="0" borderId="2" xfId="0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/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center" vertical="center"/>
    </xf>
    <xf numFmtId="0" fontId="2" fillId="0" borderId="24" xfId="0" applyFont="1" applyBorder="1"/>
    <xf numFmtId="0" fontId="2" fillId="0" borderId="2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9" fontId="1" fillId="0" borderId="0" xfId="0" applyNumberFormat="1" applyFont="1"/>
    <xf numFmtId="3" fontId="1" fillId="4" borderId="0" xfId="0" applyNumberFormat="1" applyFont="1" applyFill="1"/>
    <xf numFmtId="3" fontId="1" fillId="5" borderId="0" xfId="0" applyNumberFormat="1" applyFont="1" applyFill="1"/>
    <xf numFmtId="3" fontId="1" fillId="3" borderId="0" xfId="0" applyNumberFormat="1" applyFont="1" applyFill="1"/>
    <xf numFmtId="3" fontId="1" fillId="0" borderId="0" xfId="0" applyNumberFormat="1" applyFont="1"/>
    <xf numFmtId="3" fontId="1" fillId="2" borderId="0" xfId="0" applyNumberFormat="1" applyFont="1" applyFill="1"/>
    <xf numFmtId="0" fontId="3" fillId="0" borderId="30" xfId="0" applyFont="1" applyBorder="1" applyAlignment="1">
      <alignment vertical="center"/>
    </xf>
    <xf numFmtId="0" fontId="4" fillId="0" borderId="0" xfId="0" applyFont="1"/>
    <xf numFmtId="0" fontId="3" fillId="0" borderId="32" xfId="0" applyFont="1" applyBorder="1"/>
    <xf numFmtId="0" fontId="1" fillId="0" borderId="0" xfId="0" applyFont="1" applyAlignment="1">
      <alignment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31" xfId="0" applyFont="1" applyBorder="1" applyAlignment="1">
      <alignment vertical="center" wrapText="1"/>
    </xf>
    <xf numFmtId="0" fontId="6" fillId="0" borderId="0" xfId="0" applyFont="1"/>
    <xf numFmtId="0" fontId="7" fillId="0" borderId="23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3" fontId="7" fillId="0" borderId="21" xfId="0" applyNumberFormat="1" applyFont="1" applyBorder="1" applyAlignment="1">
      <alignment horizontal="center" vertical="center" wrapText="1"/>
    </xf>
    <xf numFmtId="9" fontId="7" fillId="0" borderId="13" xfId="0" applyNumberFormat="1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3" fontId="7" fillId="7" borderId="13" xfId="0" applyNumberFormat="1" applyFont="1" applyFill="1" applyBorder="1" applyAlignment="1">
      <alignment horizontal="center" vertical="center" wrapText="1"/>
    </xf>
    <xf numFmtId="3" fontId="3" fillId="7" borderId="32" xfId="0" applyNumberFormat="1" applyFont="1" applyFill="1" applyBorder="1" applyAlignment="1">
      <alignment vertical="center" wrapText="1"/>
    </xf>
    <xf numFmtId="3" fontId="7" fillId="8" borderId="13" xfId="0" applyNumberFormat="1" applyFont="1" applyFill="1" applyBorder="1" applyAlignment="1">
      <alignment horizontal="center" vertical="center" wrapText="1"/>
    </xf>
    <xf numFmtId="3" fontId="3" fillId="8" borderId="32" xfId="0" applyNumberFormat="1" applyFont="1" applyFill="1" applyBorder="1" applyAlignment="1">
      <alignment vertical="center" wrapText="1"/>
    </xf>
    <xf numFmtId="3" fontId="7" fillId="9" borderId="13" xfId="0" applyNumberFormat="1" applyFont="1" applyFill="1" applyBorder="1" applyAlignment="1">
      <alignment horizontal="center" vertical="center" wrapText="1"/>
    </xf>
    <xf numFmtId="3" fontId="3" fillId="9" borderId="14" xfId="0" applyNumberFormat="1" applyFont="1" applyFill="1" applyBorder="1" applyAlignment="1">
      <alignment vertical="center" wrapText="1"/>
    </xf>
    <xf numFmtId="3" fontId="7" fillId="6" borderId="13" xfId="0" applyNumberFormat="1" applyFont="1" applyFill="1" applyBorder="1" applyAlignment="1">
      <alignment horizontal="center" vertical="center" wrapText="1"/>
    </xf>
    <xf numFmtId="3" fontId="3" fillId="6" borderId="14" xfId="0" applyNumberFormat="1" applyFont="1" applyFill="1" applyBorder="1" applyAlignment="1">
      <alignment vertical="center" wrapText="1"/>
    </xf>
    <xf numFmtId="0" fontId="3" fillId="0" borderId="35" xfId="0" applyFont="1" applyBorder="1"/>
    <xf numFmtId="0" fontId="3" fillId="0" borderId="28" xfId="0" applyFont="1" applyBorder="1"/>
    <xf numFmtId="0" fontId="3" fillId="0" borderId="36" xfId="0" applyFont="1" applyBorder="1" applyAlignment="1">
      <alignment wrapText="1"/>
    </xf>
    <xf numFmtId="0" fontId="3" fillId="0" borderId="37" xfId="0" applyFont="1" applyBorder="1" applyAlignment="1">
      <alignment wrapText="1"/>
    </xf>
    <xf numFmtId="9" fontId="3" fillId="0" borderId="25" xfId="0" applyNumberFormat="1" applyFont="1" applyBorder="1" applyAlignment="1">
      <alignment horizontal="center" wrapText="1"/>
    </xf>
    <xf numFmtId="9" fontId="3" fillId="0" borderId="26" xfId="0" applyNumberFormat="1" applyFont="1" applyBorder="1" applyAlignment="1">
      <alignment horizontal="center" wrapText="1"/>
    </xf>
    <xf numFmtId="0" fontId="11" fillId="0" borderId="0" xfId="0" applyFont="1"/>
    <xf numFmtId="164" fontId="7" fillId="0" borderId="0" xfId="0" applyNumberFormat="1" applyFont="1" applyAlignment="1">
      <alignment horizontal="center" vertical="center"/>
    </xf>
    <xf numFmtId="3" fontId="12" fillId="7" borderId="13" xfId="0" applyNumberFormat="1" applyFont="1" applyFill="1" applyBorder="1" applyAlignment="1">
      <alignment vertical="center" wrapText="1"/>
    </xf>
    <xf numFmtId="3" fontId="12" fillId="8" borderId="13" xfId="0" applyNumberFormat="1" applyFont="1" applyFill="1" applyBorder="1" applyAlignment="1">
      <alignment vertical="center" wrapText="1"/>
    </xf>
    <xf numFmtId="3" fontId="12" fillId="9" borderId="13" xfId="0" applyNumberFormat="1" applyFont="1" applyFill="1" applyBorder="1" applyAlignment="1">
      <alignment vertical="center" wrapText="1"/>
    </xf>
    <xf numFmtId="3" fontId="12" fillId="6" borderId="13" xfId="0" applyNumberFormat="1" applyFont="1" applyFill="1" applyBorder="1" applyAlignment="1">
      <alignment vertical="center" wrapText="1"/>
    </xf>
    <xf numFmtId="9" fontId="12" fillId="0" borderId="40" xfId="0" applyNumberFormat="1" applyFont="1" applyBorder="1" applyAlignment="1">
      <alignment horizontal="center" wrapText="1"/>
    </xf>
    <xf numFmtId="0" fontId="12" fillId="10" borderId="38" xfId="0" applyFont="1" applyFill="1" applyBorder="1" applyAlignment="1">
      <alignment wrapText="1"/>
    </xf>
    <xf numFmtId="0" fontId="12" fillId="10" borderId="41" xfId="0" applyFont="1" applyFill="1" applyBorder="1" applyAlignment="1">
      <alignment wrapText="1"/>
    </xf>
    <xf numFmtId="0" fontId="12" fillId="10" borderId="39" xfId="0" applyFont="1" applyFill="1" applyBorder="1" applyAlignment="1">
      <alignment vertical="center" wrapText="1"/>
    </xf>
    <xf numFmtId="0" fontId="12" fillId="10" borderId="39" xfId="0" applyFont="1" applyFill="1" applyBorder="1" applyAlignment="1">
      <alignment wrapText="1"/>
    </xf>
    <xf numFmtId="3" fontId="2" fillId="0" borderId="18" xfId="0" applyNumberFormat="1" applyFont="1" applyBorder="1" applyAlignment="1">
      <alignment vertical="center"/>
    </xf>
    <xf numFmtId="9" fontId="2" fillId="0" borderId="22" xfId="0" applyNumberFormat="1" applyFont="1" applyBorder="1" applyAlignment="1">
      <alignment vertical="center"/>
    </xf>
    <xf numFmtId="3" fontId="2" fillId="7" borderId="22" xfId="0" applyNumberFormat="1" applyFont="1" applyFill="1" applyBorder="1" applyAlignment="1">
      <alignment vertical="center"/>
    </xf>
    <xf numFmtId="3" fontId="2" fillId="8" borderId="22" xfId="0" applyNumberFormat="1" applyFont="1" applyFill="1" applyBorder="1" applyAlignment="1">
      <alignment vertical="center"/>
    </xf>
    <xf numFmtId="3" fontId="2" fillId="9" borderId="22" xfId="0" applyNumberFormat="1" applyFont="1" applyFill="1" applyBorder="1" applyAlignment="1">
      <alignment vertical="center"/>
    </xf>
    <xf numFmtId="3" fontId="2" fillId="6" borderId="22" xfId="0" applyNumberFormat="1" applyFont="1" applyFill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9" fontId="2" fillId="0" borderId="4" xfId="0" applyNumberFormat="1" applyFont="1" applyBorder="1" applyAlignment="1">
      <alignment vertical="center"/>
    </xf>
    <xf numFmtId="3" fontId="2" fillId="7" borderId="4" xfId="0" applyNumberFormat="1" applyFont="1" applyFill="1" applyBorder="1" applyAlignment="1">
      <alignment vertical="center"/>
    </xf>
    <xf numFmtId="3" fontId="2" fillId="8" borderId="4" xfId="0" applyNumberFormat="1" applyFont="1" applyFill="1" applyBorder="1" applyAlignment="1">
      <alignment vertical="center"/>
    </xf>
    <xf numFmtId="3" fontId="2" fillId="9" borderId="4" xfId="0" applyNumberFormat="1" applyFont="1" applyFill="1" applyBorder="1" applyAlignment="1">
      <alignment vertical="center"/>
    </xf>
    <xf numFmtId="3" fontId="2" fillId="6" borderId="4" xfId="0" applyNumberFormat="1" applyFont="1" applyFill="1" applyBorder="1" applyAlignment="1">
      <alignment vertical="center"/>
    </xf>
    <xf numFmtId="3" fontId="2" fillId="0" borderId="4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9" fontId="2" fillId="0" borderId="17" xfId="0" applyNumberFormat="1" applyFont="1" applyBorder="1" applyAlignment="1">
      <alignment vertical="center"/>
    </xf>
    <xf numFmtId="3" fontId="2" fillId="7" borderId="17" xfId="0" applyNumberFormat="1" applyFont="1" applyFill="1" applyBorder="1" applyAlignment="1">
      <alignment vertical="center"/>
    </xf>
    <xf numFmtId="3" fontId="2" fillId="8" borderId="17" xfId="0" applyNumberFormat="1" applyFont="1" applyFill="1" applyBorder="1" applyAlignment="1">
      <alignment vertical="center"/>
    </xf>
    <xf numFmtId="3" fontId="2" fillId="9" borderId="17" xfId="0" applyNumberFormat="1" applyFont="1" applyFill="1" applyBorder="1" applyAlignment="1">
      <alignment vertical="center"/>
    </xf>
    <xf numFmtId="3" fontId="2" fillId="6" borderId="17" xfId="0" applyNumberFormat="1" applyFont="1" applyFill="1" applyBorder="1" applyAlignment="1">
      <alignment vertical="center"/>
    </xf>
    <xf numFmtId="9" fontId="2" fillId="0" borderId="2" xfId="0" applyNumberFormat="1" applyFont="1" applyBorder="1" applyAlignment="1">
      <alignment vertical="center"/>
    </xf>
    <xf numFmtId="3" fontId="2" fillId="7" borderId="2" xfId="0" applyNumberFormat="1" applyFont="1" applyFill="1" applyBorder="1" applyAlignment="1">
      <alignment vertical="center"/>
    </xf>
    <xf numFmtId="3" fontId="2" fillId="8" borderId="2" xfId="0" applyNumberFormat="1" applyFont="1" applyFill="1" applyBorder="1" applyAlignment="1">
      <alignment vertical="center"/>
    </xf>
    <xf numFmtId="3" fontId="2" fillId="9" borderId="2" xfId="0" applyNumberFormat="1" applyFont="1" applyFill="1" applyBorder="1" applyAlignment="1">
      <alignment vertical="center"/>
    </xf>
    <xf numFmtId="3" fontId="2" fillId="6" borderId="2" xfId="0" applyNumberFormat="1" applyFont="1" applyFill="1" applyBorder="1" applyAlignment="1">
      <alignment vertical="center"/>
    </xf>
    <xf numFmtId="3" fontId="2" fillId="0" borderId="7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9" fontId="3" fillId="0" borderId="14" xfId="0" applyNumberFormat="1" applyFont="1" applyBorder="1" applyAlignment="1">
      <alignment vertical="center"/>
    </xf>
    <xf numFmtId="3" fontId="3" fillId="0" borderId="31" xfId="0" applyNumberFormat="1" applyFont="1" applyBorder="1" applyAlignment="1">
      <alignment vertical="center" wrapText="1"/>
    </xf>
    <xf numFmtId="9" fontId="3" fillId="0" borderId="32" xfId="0" applyNumberFormat="1" applyFont="1" applyBorder="1" applyAlignment="1">
      <alignment vertical="center" wrapText="1"/>
    </xf>
    <xf numFmtId="3" fontId="12" fillId="10" borderId="39" xfId="0" applyNumberFormat="1" applyFont="1" applyFill="1" applyBorder="1" applyAlignment="1">
      <alignment vertical="center" wrapText="1"/>
    </xf>
    <xf numFmtId="9" fontId="12" fillId="10" borderId="13" xfId="0" applyNumberFormat="1" applyFont="1" applyFill="1" applyBorder="1" applyAlignment="1">
      <alignment vertical="center" wrapText="1"/>
    </xf>
    <xf numFmtId="9" fontId="12" fillId="0" borderId="13" xfId="0" applyNumberFormat="1" applyFont="1" applyBorder="1" applyAlignment="1">
      <alignment horizontal="center" vertical="center" wrapText="1"/>
    </xf>
    <xf numFmtId="3" fontId="2" fillId="0" borderId="24" xfId="0" applyNumberFormat="1" applyFont="1" applyBorder="1" applyAlignment="1">
      <alignment vertical="center"/>
    </xf>
    <xf numFmtId="3" fontId="2" fillId="0" borderId="33" xfId="0" applyNumberFormat="1" applyFont="1" applyBorder="1" applyAlignment="1">
      <alignment vertical="center"/>
    </xf>
    <xf numFmtId="9" fontId="2" fillId="0" borderId="24" xfId="0" applyNumberFormat="1" applyFont="1" applyBorder="1" applyAlignment="1">
      <alignment vertical="center"/>
    </xf>
    <xf numFmtId="3" fontId="2" fillId="7" borderId="11" xfId="0" applyNumberFormat="1" applyFont="1" applyFill="1" applyBorder="1" applyAlignment="1">
      <alignment vertical="center"/>
    </xf>
    <xf numFmtId="3" fontId="2" fillId="8" borderId="11" xfId="0" applyNumberFormat="1" applyFont="1" applyFill="1" applyBorder="1" applyAlignment="1">
      <alignment vertical="center"/>
    </xf>
    <xf numFmtId="3" fontId="2" fillId="9" borderId="11" xfId="0" applyNumberFormat="1" applyFont="1" applyFill="1" applyBorder="1" applyAlignment="1">
      <alignment vertical="center"/>
    </xf>
    <xf numFmtId="3" fontId="2" fillId="6" borderId="11" xfId="0" applyNumberFormat="1" applyFont="1" applyFill="1" applyBorder="1" applyAlignment="1">
      <alignment vertical="center"/>
    </xf>
    <xf numFmtId="3" fontId="7" fillId="0" borderId="0" xfId="0" applyNumberFormat="1" applyFont="1" applyAlignment="1">
      <alignment vertical="center"/>
    </xf>
    <xf numFmtId="9" fontId="7" fillId="0" borderId="0" xfId="0" applyNumberFormat="1" applyFont="1" applyAlignment="1">
      <alignment vertical="center"/>
    </xf>
    <xf numFmtId="3" fontId="5" fillId="8" borderId="0" xfId="0" applyNumberFormat="1" applyFont="1" applyFill="1" applyAlignment="1">
      <alignment vertical="center"/>
    </xf>
    <xf numFmtId="3" fontId="5" fillId="9" borderId="0" xfId="0" applyNumberFormat="1" applyFont="1" applyFill="1" applyAlignment="1">
      <alignment vertical="center"/>
    </xf>
    <xf numFmtId="3" fontId="5" fillId="6" borderId="0" xfId="0" applyNumberFormat="1" applyFont="1" applyFill="1" applyAlignment="1">
      <alignment vertical="center"/>
    </xf>
    <xf numFmtId="3" fontId="5" fillId="0" borderId="0" xfId="0" applyNumberFormat="1" applyFont="1" applyAlignment="1">
      <alignment vertical="center"/>
    </xf>
    <xf numFmtId="3" fontId="1" fillId="0" borderId="0" xfId="0" applyNumberFormat="1" applyFont="1" applyAlignment="1">
      <alignment vertical="center"/>
    </xf>
    <xf numFmtId="9" fontId="1" fillId="0" borderId="0" xfId="0" applyNumberFormat="1" applyFont="1" applyAlignment="1">
      <alignment vertical="center"/>
    </xf>
    <xf numFmtId="3" fontId="13" fillId="9" borderId="4" xfId="0" applyNumberFormat="1" applyFont="1" applyFill="1" applyBorder="1" applyAlignment="1">
      <alignment vertical="center"/>
    </xf>
    <xf numFmtId="3" fontId="13" fillId="6" borderId="4" xfId="0" applyNumberFormat="1" applyFont="1" applyFill="1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0" fillId="0" borderId="9" xfId="0" applyBorder="1"/>
    <xf numFmtId="3" fontId="12" fillId="10" borderId="48" xfId="0" applyNumberFormat="1" applyFont="1" applyFill="1" applyBorder="1" applyAlignment="1">
      <alignment vertical="center" wrapText="1"/>
    </xf>
    <xf numFmtId="9" fontId="12" fillId="10" borderId="33" xfId="0" applyNumberFormat="1" applyFont="1" applyFill="1" applyBorder="1" applyAlignment="1">
      <alignment vertical="center" wrapText="1"/>
    </xf>
    <xf numFmtId="3" fontId="2" fillId="0" borderId="32" xfId="0" applyNumberFormat="1" applyFont="1" applyBorder="1" applyAlignment="1">
      <alignment vertical="center"/>
    </xf>
    <xf numFmtId="9" fontId="2" fillId="0" borderId="32" xfId="0" applyNumberFormat="1" applyFont="1" applyBorder="1" applyAlignment="1">
      <alignment vertical="center"/>
    </xf>
    <xf numFmtId="9" fontId="12" fillId="0" borderId="33" xfId="0" applyNumberFormat="1" applyFont="1" applyBorder="1" applyAlignment="1">
      <alignment horizontal="center" vertical="center" wrapText="1"/>
    </xf>
    <xf numFmtId="9" fontId="12" fillId="0" borderId="49" xfId="0" applyNumberFormat="1" applyFont="1" applyBorder="1" applyAlignment="1">
      <alignment horizontal="center" wrapText="1"/>
    </xf>
    <xf numFmtId="0" fontId="2" fillId="0" borderId="18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12" fillId="10" borderId="36" xfId="0" applyFont="1" applyFill="1" applyBorder="1" applyAlignment="1">
      <alignment wrapText="1"/>
    </xf>
    <xf numFmtId="0" fontId="12" fillId="10" borderId="37" xfId="0" applyFont="1" applyFill="1" applyBorder="1" applyAlignment="1">
      <alignment wrapText="1"/>
    </xf>
    <xf numFmtId="0" fontId="12" fillId="10" borderId="48" xfId="0" applyFont="1" applyFill="1" applyBorder="1" applyAlignment="1">
      <alignment vertical="center" wrapText="1"/>
    </xf>
    <xf numFmtId="0" fontId="12" fillId="10" borderId="48" xfId="0" applyFont="1" applyFill="1" applyBorder="1" applyAlignment="1">
      <alignment wrapText="1"/>
    </xf>
    <xf numFmtId="0" fontId="2" fillId="0" borderId="50" xfId="0" applyFont="1" applyBorder="1" applyAlignment="1">
      <alignment vertical="center"/>
    </xf>
    <xf numFmtId="165" fontId="2" fillId="0" borderId="32" xfId="0" applyNumberFormat="1" applyFont="1" applyBorder="1" applyAlignment="1">
      <alignment horizontal="center" vertical="center"/>
    </xf>
    <xf numFmtId="3" fontId="12" fillId="7" borderId="33" xfId="0" applyNumberFormat="1" applyFont="1" applyFill="1" applyBorder="1" applyAlignment="1">
      <alignment vertical="center" wrapText="1"/>
    </xf>
    <xf numFmtId="3" fontId="12" fillId="8" borderId="33" xfId="0" applyNumberFormat="1" applyFont="1" applyFill="1" applyBorder="1" applyAlignment="1">
      <alignment vertical="center" wrapText="1"/>
    </xf>
    <xf numFmtId="3" fontId="12" fillId="9" borderId="33" xfId="0" applyNumberFormat="1" applyFont="1" applyFill="1" applyBorder="1" applyAlignment="1">
      <alignment vertical="center" wrapText="1"/>
    </xf>
    <xf numFmtId="3" fontId="12" fillId="6" borderId="33" xfId="0" applyNumberFormat="1" applyFont="1" applyFill="1" applyBorder="1" applyAlignment="1">
      <alignment vertical="center" wrapText="1"/>
    </xf>
    <xf numFmtId="3" fontId="2" fillId="7" borderId="14" xfId="0" applyNumberFormat="1" applyFont="1" applyFill="1" applyBorder="1" applyAlignment="1">
      <alignment vertical="center"/>
    </xf>
    <xf numFmtId="3" fontId="2" fillId="8" borderId="14" xfId="0" applyNumberFormat="1" applyFont="1" applyFill="1" applyBorder="1" applyAlignment="1">
      <alignment vertical="center"/>
    </xf>
    <xf numFmtId="3" fontId="2" fillId="9" borderId="14" xfId="0" applyNumberFormat="1" applyFont="1" applyFill="1" applyBorder="1" applyAlignment="1">
      <alignment vertical="center"/>
    </xf>
    <xf numFmtId="3" fontId="2" fillId="6" borderId="14" xfId="0" applyNumberFormat="1" applyFont="1" applyFill="1" applyBorder="1" applyAlignment="1">
      <alignment vertical="center"/>
    </xf>
    <xf numFmtId="0" fontId="2" fillId="0" borderId="32" xfId="0" applyFont="1" applyBorder="1"/>
    <xf numFmtId="9" fontId="2" fillId="0" borderId="33" xfId="0" applyNumberFormat="1" applyFont="1" applyBorder="1" applyAlignment="1">
      <alignment vertical="center"/>
    </xf>
    <xf numFmtId="3" fontId="2" fillId="7" borderId="32" xfId="0" applyNumberFormat="1" applyFont="1" applyFill="1" applyBorder="1" applyAlignment="1">
      <alignment vertical="center"/>
    </xf>
    <xf numFmtId="3" fontId="2" fillId="8" borderId="32" xfId="0" applyNumberFormat="1" applyFont="1" applyFill="1" applyBorder="1" applyAlignment="1">
      <alignment vertical="center"/>
    </xf>
    <xf numFmtId="3" fontId="2" fillId="9" borderId="32" xfId="0" applyNumberFormat="1" applyFont="1" applyFill="1" applyBorder="1" applyAlignment="1">
      <alignment vertical="center"/>
    </xf>
    <xf numFmtId="3" fontId="2" fillId="6" borderId="32" xfId="0" applyNumberFormat="1" applyFont="1" applyFill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9" fontId="2" fillId="0" borderId="18" xfId="0" applyNumberFormat="1" applyFont="1" applyBorder="1" applyAlignment="1">
      <alignment vertical="center"/>
    </xf>
    <xf numFmtId="3" fontId="2" fillId="7" borderId="18" xfId="0" applyNumberFormat="1" applyFont="1" applyFill="1" applyBorder="1" applyAlignment="1">
      <alignment vertical="center"/>
    </xf>
    <xf numFmtId="3" fontId="2" fillId="8" borderId="18" xfId="0" applyNumberFormat="1" applyFont="1" applyFill="1" applyBorder="1" applyAlignment="1">
      <alignment vertical="center"/>
    </xf>
    <xf numFmtId="3" fontId="2" fillId="9" borderId="18" xfId="0" applyNumberFormat="1" applyFont="1" applyFill="1" applyBorder="1" applyAlignment="1">
      <alignment vertical="center"/>
    </xf>
    <xf numFmtId="3" fontId="2" fillId="6" borderId="18" xfId="0" applyNumberFormat="1" applyFont="1" applyFill="1" applyBorder="1" applyAlignment="1">
      <alignment vertical="center"/>
    </xf>
    <xf numFmtId="0" fontId="2" fillId="0" borderId="11" xfId="0" applyFont="1" applyBorder="1" applyAlignment="1">
      <alignment horizontal="center"/>
    </xf>
    <xf numFmtId="9" fontId="2" fillId="0" borderId="11" xfId="0" applyNumberFormat="1" applyFont="1" applyBorder="1" applyAlignment="1">
      <alignment vertical="center"/>
    </xf>
    <xf numFmtId="0" fontId="2" fillId="0" borderId="52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1" xfId="0" applyFont="1" applyBorder="1"/>
    <xf numFmtId="3" fontId="2" fillId="0" borderId="11" xfId="0" applyNumberFormat="1" applyFont="1" applyBorder="1" applyAlignment="1">
      <alignment vertical="center"/>
    </xf>
    <xf numFmtId="0" fontId="2" fillId="0" borderId="53" xfId="0" applyFont="1" applyBorder="1"/>
    <xf numFmtId="0" fontId="13" fillId="0" borderId="24" xfId="0" applyFont="1" applyBorder="1"/>
    <xf numFmtId="3" fontId="13" fillId="0" borderId="2" xfId="0" applyNumberFormat="1" applyFont="1" applyBorder="1" applyAlignment="1">
      <alignment vertical="center"/>
    </xf>
    <xf numFmtId="9" fontId="13" fillId="0" borderId="2" xfId="0" applyNumberFormat="1" applyFont="1" applyBorder="1" applyAlignment="1">
      <alignment vertical="center"/>
    </xf>
    <xf numFmtId="3" fontId="13" fillId="7" borderId="18" xfId="0" applyNumberFormat="1" applyFont="1" applyFill="1" applyBorder="1" applyAlignment="1">
      <alignment vertical="center"/>
    </xf>
    <xf numFmtId="3" fontId="13" fillId="8" borderId="2" xfId="0" applyNumberFormat="1" applyFont="1" applyFill="1" applyBorder="1" applyAlignment="1">
      <alignment vertical="center"/>
    </xf>
    <xf numFmtId="3" fontId="13" fillId="9" borderId="2" xfId="0" applyNumberFormat="1" applyFont="1" applyFill="1" applyBorder="1" applyAlignment="1">
      <alignment vertical="center"/>
    </xf>
    <xf numFmtId="3" fontId="13" fillId="6" borderId="2" xfId="0" applyNumberFormat="1" applyFont="1" applyFill="1" applyBorder="1" applyAlignment="1">
      <alignment vertical="center"/>
    </xf>
    <xf numFmtId="0" fontId="13" fillId="0" borderId="54" xfId="0" applyFont="1" applyBorder="1" applyAlignment="1">
      <alignment horizontal="center" vertical="center"/>
    </xf>
    <xf numFmtId="0" fontId="13" fillId="0" borderId="4" xfId="0" applyFont="1" applyBorder="1"/>
    <xf numFmtId="3" fontId="13" fillId="7" borderId="2" xfId="0" applyNumberFormat="1" applyFont="1" applyFill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0" xfId="0" applyFont="1"/>
    <xf numFmtId="0" fontId="16" fillId="0" borderId="46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3" fontId="2" fillId="0" borderId="0" xfId="0" applyNumberFormat="1" applyFont="1"/>
    <xf numFmtId="166" fontId="5" fillId="7" borderId="0" xfId="1" applyNumberFormat="1" applyFont="1" applyFill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0" fillId="0" borderId="9" xfId="0" applyBorder="1"/>
    <xf numFmtId="0" fontId="2" fillId="0" borderId="33" xfId="0" applyFont="1" applyBorder="1" applyAlignment="1">
      <alignment horizontal="center" vertical="center"/>
    </xf>
    <xf numFmtId="9" fontId="12" fillId="0" borderId="48" xfId="0" applyNumberFormat="1" applyFont="1" applyBorder="1" applyAlignment="1">
      <alignment horizontal="center" vertical="center" wrapText="1"/>
    </xf>
    <xf numFmtId="9" fontId="12" fillId="0" borderId="38" xfId="0" applyNumberFormat="1" applyFont="1" applyBorder="1" applyAlignment="1">
      <alignment horizontal="center" wrapText="1"/>
    </xf>
    <xf numFmtId="0" fontId="1" fillId="0" borderId="10" xfId="0" applyFont="1" applyBorder="1"/>
    <xf numFmtId="3" fontId="2" fillId="0" borderId="0" xfId="0" applyNumberFormat="1" applyFont="1" applyAlignment="1">
      <alignment horizontal="center"/>
    </xf>
    <xf numFmtId="3" fontId="3" fillId="7" borderId="4" xfId="0" applyNumberFormat="1" applyFont="1" applyFill="1" applyBorder="1" applyAlignment="1">
      <alignment vertical="center"/>
    </xf>
    <xf numFmtId="3" fontId="3" fillId="8" borderId="4" xfId="0" applyNumberFormat="1" applyFont="1" applyFill="1" applyBorder="1" applyAlignment="1">
      <alignment vertical="center"/>
    </xf>
    <xf numFmtId="3" fontId="3" fillId="9" borderId="32" xfId="0" applyNumberFormat="1" applyFont="1" applyFill="1" applyBorder="1" applyAlignment="1">
      <alignment vertical="center"/>
    </xf>
    <xf numFmtId="3" fontId="3" fillId="6" borderId="32" xfId="0" applyNumberFormat="1" applyFont="1" applyFill="1" applyBorder="1" applyAlignment="1">
      <alignment vertical="center"/>
    </xf>
    <xf numFmtId="0" fontId="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0" fillId="0" borderId="2" xfId="0" applyBorder="1"/>
    <xf numFmtId="0" fontId="2" fillId="0" borderId="7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49" fontId="2" fillId="0" borderId="17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 wrapText="1"/>
    </xf>
    <xf numFmtId="0" fontId="2" fillId="0" borderId="2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" fillId="0" borderId="2" xfId="0" applyFont="1" applyBorder="1"/>
    <xf numFmtId="0" fontId="0" fillId="0" borderId="1" xfId="0" applyBorder="1" applyAlignment="1">
      <alignment horizontal="left" vertical="center"/>
    </xf>
    <xf numFmtId="0" fontId="2" fillId="0" borderId="44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49" fontId="2" fillId="0" borderId="33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49" fontId="13" fillId="0" borderId="44" xfId="0" applyNumberFormat="1" applyFont="1" applyBorder="1" applyAlignment="1">
      <alignment vertical="center"/>
    </xf>
    <xf numFmtId="49" fontId="14" fillId="0" borderId="1" xfId="0" applyNumberFormat="1" applyFont="1" applyBorder="1" applyAlignment="1">
      <alignment vertical="center"/>
    </xf>
    <xf numFmtId="49" fontId="13" fillId="0" borderId="17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49" fontId="13" fillId="0" borderId="17" xfId="0" applyNumberFormat="1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9" xfId="0" applyBorder="1" applyAlignment="1"/>
    <xf numFmtId="0" fontId="0" fillId="0" borderId="12" xfId="0" applyBorder="1" applyAlignment="1"/>
    <xf numFmtId="0" fontId="8" fillId="0" borderId="19" xfId="0" applyFont="1" applyBorder="1" applyAlignment="1">
      <alignment horizontal="center" vertical="center"/>
    </xf>
    <xf numFmtId="0" fontId="0" fillId="0" borderId="9" xfId="0" applyBorder="1"/>
    <xf numFmtId="0" fontId="2" fillId="0" borderId="1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4" xfId="0" applyFont="1" applyBorder="1" applyAlignment="1">
      <alignment horizontal="left" vertical="center"/>
    </xf>
    <xf numFmtId="0" fontId="2" fillId="0" borderId="51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7" fillId="0" borderId="22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3" fontId="12" fillId="0" borderId="13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3" fontId="12" fillId="0" borderId="33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3" fontId="12" fillId="0" borderId="48" xfId="0" applyNumberFormat="1" applyFont="1" applyFill="1" applyBorder="1" applyAlignment="1">
      <alignment horizontal="center" vertical="center" wrapText="1"/>
    </xf>
    <xf numFmtId="9" fontId="3" fillId="0" borderId="14" xfId="0" applyNumberFormat="1" applyFont="1" applyFill="1" applyBorder="1" applyAlignment="1">
      <alignment horizontal="center" vertical="center"/>
    </xf>
    <xf numFmtId="9" fontId="3" fillId="0" borderId="32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3" fontId="1" fillId="0" borderId="0" xfId="0" applyNumberFormat="1" applyFont="1" applyFill="1" applyAlignment="1">
      <alignment horizontal="center"/>
    </xf>
    <xf numFmtId="3" fontId="2" fillId="0" borderId="0" xfId="0" applyNumberFormat="1" applyFont="1" applyFill="1" applyAlignment="1">
      <alignment horizontal="center"/>
    </xf>
    <xf numFmtId="0" fontId="2" fillId="0" borderId="0" xfId="0" applyFont="1" applyFill="1"/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9F5FCF"/>
      <color rgb="FFFB33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268"/>
  <sheetViews>
    <sheetView showGridLines="0" tabSelected="1" zoomScaleNormal="100" workbookViewId="0">
      <pane ySplit="3" topLeftCell="A4" activePane="bottomLeft" state="frozenSplit"/>
      <selection pane="bottomLeft" activeCell="O4" sqref="O4:O14"/>
    </sheetView>
  </sheetViews>
  <sheetFormatPr defaultRowHeight="15" x14ac:dyDescent="0.25"/>
  <cols>
    <col min="1" max="1" width="3" style="2" customWidth="1"/>
    <col min="2" max="2" width="12.28515625" style="2" customWidth="1"/>
    <col min="3" max="3" width="10.85546875" style="2" customWidth="1"/>
    <col min="4" max="4" width="63.140625" style="41" customWidth="1"/>
    <col min="5" max="5" width="16.85546875" style="2" customWidth="1"/>
    <col min="6" max="6" width="8.140625" style="33" customWidth="1"/>
    <col min="7" max="8" width="7.7109375" style="29" customWidth="1"/>
    <col min="9" max="9" width="12.140625" style="30" customWidth="1"/>
    <col min="10" max="10" width="8.140625" style="34" customWidth="1"/>
    <col min="11" max="11" width="8.140625" style="31" customWidth="1"/>
    <col min="12" max="12" width="8.140625" style="32" customWidth="1"/>
    <col min="13" max="13" width="10" style="278" customWidth="1"/>
    <col min="14" max="14" width="8.7109375" style="198" customWidth="1"/>
    <col min="15" max="15" width="25.42578125" style="38" customWidth="1"/>
    <col min="16" max="16" width="6.7109375" style="2" customWidth="1"/>
    <col min="17" max="17" width="10.42578125" style="2" bestFit="1" customWidth="1"/>
    <col min="18" max="238" width="9.140625" style="2"/>
    <col min="239" max="239" width="11.42578125" style="2" customWidth="1"/>
    <col min="240" max="240" width="49.5703125" style="2" customWidth="1"/>
    <col min="241" max="241" width="23" style="2" customWidth="1"/>
    <col min="242" max="242" width="9.7109375" style="2" customWidth="1"/>
    <col min="243" max="243" width="8.85546875" style="2" customWidth="1"/>
    <col min="244" max="244" width="9.42578125" style="2" customWidth="1"/>
    <col min="245" max="245" width="8.140625" style="2" customWidth="1"/>
    <col min="246" max="246" width="7.7109375" style="2" customWidth="1"/>
    <col min="247" max="247" width="10.28515625" style="2" customWidth="1"/>
    <col min="248" max="248" width="18.140625" style="2" customWidth="1"/>
    <col min="249" max="494" width="9.140625" style="2"/>
    <col min="495" max="495" width="11.42578125" style="2" customWidth="1"/>
    <col min="496" max="496" width="49.5703125" style="2" customWidth="1"/>
    <col min="497" max="497" width="23" style="2" customWidth="1"/>
    <col min="498" max="498" width="9.7109375" style="2" customWidth="1"/>
    <col min="499" max="499" width="8.85546875" style="2" customWidth="1"/>
    <col min="500" max="500" width="9.42578125" style="2" customWidth="1"/>
    <col min="501" max="501" width="8.140625" style="2" customWidth="1"/>
    <col min="502" max="502" width="7.7109375" style="2" customWidth="1"/>
    <col min="503" max="503" width="10.28515625" style="2" customWidth="1"/>
    <col min="504" max="504" width="18.140625" style="2" customWidth="1"/>
    <col min="505" max="750" width="9.140625" style="2"/>
    <col min="751" max="751" width="11.42578125" style="2" customWidth="1"/>
    <col min="752" max="752" width="49.5703125" style="2" customWidth="1"/>
    <col min="753" max="753" width="23" style="2" customWidth="1"/>
    <col min="754" max="754" width="9.7109375" style="2" customWidth="1"/>
    <col min="755" max="755" width="8.85546875" style="2" customWidth="1"/>
    <col min="756" max="756" width="9.42578125" style="2" customWidth="1"/>
    <col min="757" max="757" width="8.140625" style="2" customWidth="1"/>
    <col min="758" max="758" width="7.7109375" style="2" customWidth="1"/>
    <col min="759" max="759" width="10.28515625" style="2" customWidth="1"/>
    <col min="760" max="760" width="18.140625" style="2" customWidth="1"/>
    <col min="761" max="16384" width="9.140625" style="2"/>
  </cols>
  <sheetData>
    <row r="1" spans="2:17" x14ac:dyDescent="0.25">
      <c r="I1" s="33"/>
      <c r="J1" s="33"/>
      <c r="K1" s="33"/>
      <c r="L1" s="33"/>
    </row>
    <row r="2" spans="2:17" ht="16.5" thickBot="1" x14ac:dyDescent="0.3">
      <c r="B2" s="44" t="s">
        <v>186</v>
      </c>
      <c r="I2" s="33"/>
      <c r="J2" s="33"/>
      <c r="K2" s="33"/>
      <c r="L2" s="33"/>
      <c r="Q2" s="1"/>
    </row>
    <row r="3" spans="2:17" ht="23.25" thickBot="1" x14ac:dyDescent="0.3">
      <c r="B3" s="45" t="s">
        <v>0</v>
      </c>
      <c r="C3" s="46" t="s">
        <v>4</v>
      </c>
      <c r="D3" s="47" t="s">
        <v>1</v>
      </c>
      <c r="E3" s="48" t="s">
        <v>2</v>
      </c>
      <c r="F3" s="49" t="s">
        <v>6</v>
      </c>
      <c r="G3" s="50" t="s">
        <v>133</v>
      </c>
      <c r="H3" s="50" t="s">
        <v>134</v>
      </c>
      <c r="I3" s="59" t="s">
        <v>135</v>
      </c>
      <c r="J3" s="61" t="s">
        <v>137</v>
      </c>
      <c r="K3" s="63" t="s">
        <v>136</v>
      </c>
      <c r="L3" s="65" t="s">
        <v>138</v>
      </c>
      <c r="M3" s="279" t="s">
        <v>3</v>
      </c>
      <c r="N3" s="51" t="s">
        <v>5</v>
      </c>
      <c r="O3" s="52" t="s">
        <v>32</v>
      </c>
      <c r="P3" s="53" t="s">
        <v>62</v>
      </c>
      <c r="Q3" s="1"/>
    </row>
    <row r="4" spans="2:17" ht="15.75" customHeight="1" x14ac:dyDescent="0.25">
      <c r="B4" s="242" t="s">
        <v>9</v>
      </c>
      <c r="C4" s="240" t="s">
        <v>10</v>
      </c>
      <c r="D4" s="243" t="s">
        <v>28</v>
      </c>
      <c r="E4" s="3" t="s">
        <v>158</v>
      </c>
      <c r="F4" s="84">
        <v>2520</v>
      </c>
      <c r="G4" s="85">
        <v>0</v>
      </c>
      <c r="H4" s="85">
        <v>1</v>
      </c>
      <c r="I4" s="86">
        <f>F4*G4</f>
        <v>0</v>
      </c>
      <c r="J4" s="87">
        <f>F4*H4</f>
        <v>2520</v>
      </c>
      <c r="K4" s="88"/>
      <c r="L4" s="89"/>
      <c r="M4" s="280" t="s">
        <v>8</v>
      </c>
      <c r="N4" s="192">
        <v>2</v>
      </c>
      <c r="O4" s="214" t="s">
        <v>121</v>
      </c>
      <c r="P4" s="265">
        <v>1</v>
      </c>
      <c r="Q4" s="54"/>
    </row>
    <row r="5" spans="2:17" ht="15.75" customHeight="1" x14ac:dyDescent="0.25">
      <c r="B5" s="234"/>
      <c r="C5" s="217"/>
      <c r="D5" s="226"/>
      <c r="E5" s="4" t="s">
        <v>142</v>
      </c>
      <c r="F5" s="90">
        <v>1080</v>
      </c>
      <c r="G5" s="91">
        <v>0</v>
      </c>
      <c r="H5" s="91">
        <v>1</v>
      </c>
      <c r="I5" s="92"/>
      <c r="J5" s="93"/>
      <c r="K5" s="94">
        <f t="shared" ref="K5:K24" si="0">F5*G5</f>
        <v>0</v>
      </c>
      <c r="L5" s="95">
        <f t="shared" ref="L5:L24" si="1">F5*H5</f>
        <v>1080</v>
      </c>
      <c r="M5" s="281" t="s">
        <v>8</v>
      </c>
      <c r="N5" s="191">
        <v>2</v>
      </c>
      <c r="O5" s="218"/>
      <c r="P5" s="266"/>
      <c r="Q5" s="54"/>
    </row>
    <row r="6" spans="2:17" ht="15" customHeight="1" x14ac:dyDescent="0.25">
      <c r="B6" s="5" t="s">
        <v>9</v>
      </c>
      <c r="C6" s="6">
        <v>655</v>
      </c>
      <c r="D6" s="28" t="s">
        <v>11</v>
      </c>
      <c r="E6" s="7" t="s">
        <v>7</v>
      </c>
      <c r="F6" s="96">
        <v>2817</v>
      </c>
      <c r="G6" s="91">
        <v>1</v>
      </c>
      <c r="H6" s="91">
        <v>0</v>
      </c>
      <c r="I6" s="92">
        <f t="shared" ref="I6:I27" si="2">F6*G6</f>
        <v>2817</v>
      </c>
      <c r="J6" s="93">
        <f t="shared" ref="J6:J27" si="3">F6*H6</f>
        <v>0</v>
      </c>
      <c r="K6" s="94"/>
      <c r="L6" s="95"/>
      <c r="M6" s="282" t="s">
        <v>12</v>
      </c>
      <c r="N6" s="11">
        <v>2</v>
      </c>
      <c r="O6" s="218"/>
      <c r="P6" s="266"/>
      <c r="Q6" s="55"/>
    </row>
    <row r="7" spans="2:17" ht="15" customHeight="1" x14ac:dyDescent="0.25">
      <c r="B7" s="5" t="s">
        <v>9</v>
      </c>
      <c r="C7" s="6">
        <v>568</v>
      </c>
      <c r="D7" s="28" t="s">
        <v>11</v>
      </c>
      <c r="E7" s="7" t="s">
        <v>7</v>
      </c>
      <c r="F7" s="96">
        <v>2875</v>
      </c>
      <c r="G7" s="91">
        <v>1</v>
      </c>
      <c r="H7" s="91">
        <v>0</v>
      </c>
      <c r="I7" s="92">
        <f t="shared" si="2"/>
        <v>2875</v>
      </c>
      <c r="J7" s="93">
        <f t="shared" si="3"/>
        <v>0</v>
      </c>
      <c r="K7" s="94"/>
      <c r="L7" s="95"/>
      <c r="M7" s="282" t="s">
        <v>12</v>
      </c>
      <c r="N7" s="11">
        <v>2</v>
      </c>
      <c r="O7" s="218"/>
      <c r="P7" s="266"/>
      <c r="Q7" s="54"/>
    </row>
    <row r="8" spans="2:17" ht="15" customHeight="1" x14ac:dyDescent="0.25">
      <c r="B8" s="5" t="s">
        <v>9</v>
      </c>
      <c r="C8" s="6" t="s">
        <v>13</v>
      </c>
      <c r="D8" s="28" t="s">
        <v>11</v>
      </c>
      <c r="E8" s="7" t="s">
        <v>7</v>
      </c>
      <c r="F8" s="96">
        <v>14763</v>
      </c>
      <c r="G8" s="91">
        <v>1</v>
      </c>
      <c r="H8" s="91">
        <v>0</v>
      </c>
      <c r="I8" s="92">
        <f t="shared" si="2"/>
        <v>14763</v>
      </c>
      <c r="J8" s="93">
        <f t="shared" si="3"/>
        <v>0</v>
      </c>
      <c r="K8" s="94"/>
      <c r="L8" s="95"/>
      <c r="M8" s="282" t="s">
        <v>12</v>
      </c>
      <c r="N8" s="11">
        <v>2</v>
      </c>
      <c r="O8" s="218"/>
      <c r="P8" s="266"/>
      <c r="Q8" s="54"/>
    </row>
    <row r="9" spans="2:17" ht="15" customHeight="1" x14ac:dyDescent="0.25">
      <c r="B9" s="5" t="s">
        <v>9</v>
      </c>
      <c r="C9" s="6" t="s">
        <v>13</v>
      </c>
      <c r="D9" s="28" t="s">
        <v>181</v>
      </c>
      <c r="E9" s="7" t="s">
        <v>7</v>
      </c>
      <c r="F9" s="96">
        <v>4500</v>
      </c>
      <c r="G9" s="91">
        <v>0</v>
      </c>
      <c r="H9" s="91">
        <v>1</v>
      </c>
      <c r="I9" s="104">
        <f t="shared" ref="I9" si="4">F9*G9</f>
        <v>0</v>
      </c>
      <c r="J9" s="105">
        <f t="shared" ref="J9" si="5">F9*H9</f>
        <v>4500</v>
      </c>
      <c r="K9" s="94"/>
      <c r="L9" s="95"/>
      <c r="M9" s="282" t="s">
        <v>8</v>
      </c>
      <c r="N9" s="11">
        <v>2</v>
      </c>
      <c r="O9" s="218"/>
      <c r="P9" s="266"/>
      <c r="Q9" s="54"/>
    </row>
    <row r="10" spans="2:17" ht="15" customHeight="1" x14ac:dyDescent="0.25">
      <c r="B10" s="5" t="s">
        <v>9</v>
      </c>
      <c r="C10" s="6">
        <v>356</v>
      </c>
      <c r="D10" s="28" t="s">
        <v>14</v>
      </c>
      <c r="E10" s="7" t="s">
        <v>7</v>
      </c>
      <c r="F10" s="96">
        <v>4014</v>
      </c>
      <c r="G10" s="91">
        <v>1</v>
      </c>
      <c r="H10" s="91">
        <v>0</v>
      </c>
      <c r="I10" s="92">
        <f t="shared" si="2"/>
        <v>4014</v>
      </c>
      <c r="J10" s="93">
        <f t="shared" si="3"/>
        <v>0</v>
      </c>
      <c r="K10" s="94"/>
      <c r="L10" s="95"/>
      <c r="M10" s="282" t="s">
        <v>8</v>
      </c>
      <c r="N10" s="11">
        <v>2</v>
      </c>
      <c r="O10" s="218"/>
      <c r="P10" s="266"/>
      <c r="Q10" s="54"/>
    </row>
    <row r="11" spans="2:17" ht="15" customHeight="1" x14ac:dyDescent="0.25">
      <c r="B11" s="5" t="s">
        <v>9</v>
      </c>
      <c r="C11" s="6">
        <v>671</v>
      </c>
      <c r="D11" s="28" t="s">
        <v>14</v>
      </c>
      <c r="E11" s="7" t="s">
        <v>7</v>
      </c>
      <c r="F11" s="96">
        <v>985</v>
      </c>
      <c r="G11" s="91">
        <v>1</v>
      </c>
      <c r="H11" s="91">
        <v>0</v>
      </c>
      <c r="I11" s="92">
        <f t="shared" si="2"/>
        <v>985</v>
      </c>
      <c r="J11" s="93">
        <f t="shared" si="3"/>
        <v>0</v>
      </c>
      <c r="K11" s="94"/>
      <c r="L11" s="95"/>
      <c r="M11" s="282" t="s">
        <v>8</v>
      </c>
      <c r="N11" s="11">
        <v>2</v>
      </c>
      <c r="O11" s="218"/>
      <c r="P11" s="266"/>
      <c r="Q11" s="54"/>
    </row>
    <row r="12" spans="2:17" ht="15" customHeight="1" x14ac:dyDescent="0.25">
      <c r="B12" s="5" t="s">
        <v>9</v>
      </c>
      <c r="C12" s="6" t="s">
        <v>109</v>
      </c>
      <c r="D12" s="10" t="s">
        <v>110</v>
      </c>
      <c r="E12" s="7" t="s">
        <v>7</v>
      </c>
      <c r="F12" s="96">
        <v>3200</v>
      </c>
      <c r="G12" s="91">
        <v>1</v>
      </c>
      <c r="H12" s="91">
        <v>0</v>
      </c>
      <c r="I12" s="92">
        <f t="shared" si="2"/>
        <v>3200</v>
      </c>
      <c r="J12" s="93">
        <f t="shared" si="3"/>
        <v>0</v>
      </c>
      <c r="K12" s="94"/>
      <c r="L12" s="95"/>
      <c r="M12" s="282" t="s">
        <v>8</v>
      </c>
      <c r="N12" s="11">
        <v>2</v>
      </c>
      <c r="O12" s="218"/>
      <c r="P12" s="266"/>
      <c r="Q12" s="54"/>
    </row>
    <row r="13" spans="2:17" ht="15" customHeight="1" x14ac:dyDescent="0.25">
      <c r="B13" s="5" t="s">
        <v>9</v>
      </c>
      <c r="C13" s="6" t="s">
        <v>15</v>
      </c>
      <c r="D13" s="10" t="s">
        <v>111</v>
      </c>
      <c r="E13" s="7" t="s">
        <v>7</v>
      </c>
      <c r="F13" s="96">
        <v>600</v>
      </c>
      <c r="G13" s="91">
        <v>1</v>
      </c>
      <c r="H13" s="91">
        <v>0</v>
      </c>
      <c r="I13" s="92">
        <f t="shared" si="2"/>
        <v>600</v>
      </c>
      <c r="J13" s="93">
        <f t="shared" si="3"/>
        <v>0</v>
      </c>
      <c r="K13" s="94"/>
      <c r="L13" s="95"/>
      <c r="M13" s="282" t="s">
        <v>8</v>
      </c>
      <c r="N13" s="11">
        <v>2</v>
      </c>
      <c r="O13" s="218"/>
      <c r="P13" s="266"/>
      <c r="Q13" s="54"/>
    </row>
    <row r="14" spans="2:17" ht="24.95" customHeight="1" thickBot="1" x14ac:dyDescent="0.3">
      <c r="B14" s="8" t="s">
        <v>29</v>
      </c>
      <c r="C14" s="9" t="s">
        <v>30</v>
      </c>
      <c r="D14" s="28" t="s">
        <v>31</v>
      </c>
      <c r="E14" s="10" t="s">
        <v>7</v>
      </c>
      <c r="F14" s="96">
        <v>6120</v>
      </c>
      <c r="G14" s="91">
        <v>1</v>
      </c>
      <c r="H14" s="91">
        <v>0</v>
      </c>
      <c r="I14" s="92">
        <f t="shared" si="2"/>
        <v>6120</v>
      </c>
      <c r="J14" s="93">
        <f t="shared" si="3"/>
        <v>0</v>
      </c>
      <c r="K14" s="94"/>
      <c r="L14" s="95"/>
      <c r="M14" s="282" t="s">
        <v>12</v>
      </c>
      <c r="N14" s="11">
        <v>2</v>
      </c>
      <c r="O14" s="218"/>
      <c r="P14" s="266"/>
      <c r="Q14" s="54"/>
    </row>
    <row r="15" spans="2:17" ht="16.5" customHeight="1" thickTop="1" x14ac:dyDescent="0.25">
      <c r="B15" s="244" t="s">
        <v>16</v>
      </c>
      <c r="C15" s="241" t="s">
        <v>18</v>
      </c>
      <c r="D15" s="246" t="s">
        <v>17</v>
      </c>
      <c r="E15" s="12" t="s">
        <v>156</v>
      </c>
      <c r="F15" s="97">
        <v>5600</v>
      </c>
      <c r="G15" s="98">
        <v>1</v>
      </c>
      <c r="H15" s="98">
        <v>0</v>
      </c>
      <c r="I15" s="99"/>
      <c r="J15" s="100"/>
      <c r="K15" s="101">
        <f t="shared" si="0"/>
        <v>5600</v>
      </c>
      <c r="L15" s="102">
        <f t="shared" si="1"/>
        <v>0</v>
      </c>
      <c r="M15" s="283" t="s">
        <v>8</v>
      </c>
      <c r="N15" s="193">
        <v>2</v>
      </c>
      <c r="O15" s="219" t="s">
        <v>164</v>
      </c>
      <c r="P15" s="266"/>
      <c r="Q15" s="54"/>
    </row>
    <row r="16" spans="2:17" ht="16.5" customHeight="1" x14ac:dyDescent="0.25">
      <c r="B16" s="245"/>
      <c r="C16" s="217"/>
      <c r="D16" s="230"/>
      <c r="E16" s="4" t="s">
        <v>147</v>
      </c>
      <c r="F16" s="90">
        <v>2400</v>
      </c>
      <c r="G16" s="91">
        <v>1</v>
      </c>
      <c r="H16" s="91">
        <v>0</v>
      </c>
      <c r="I16" s="92">
        <f t="shared" si="2"/>
        <v>2400</v>
      </c>
      <c r="J16" s="93">
        <f t="shared" si="3"/>
        <v>0</v>
      </c>
      <c r="K16" s="94"/>
      <c r="L16" s="95"/>
      <c r="M16" s="281" t="s">
        <v>8</v>
      </c>
      <c r="N16" s="191">
        <v>2</v>
      </c>
      <c r="O16" s="218"/>
      <c r="P16" s="266"/>
      <c r="Q16" s="54"/>
    </row>
    <row r="17" spans="2:17" ht="16.5" customHeight="1" x14ac:dyDescent="0.25">
      <c r="B17" s="39" t="s">
        <v>93</v>
      </c>
      <c r="C17" s="14" t="s">
        <v>92</v>
      </c>
      <c r="D17" s="13" t="s">
        <v>94</v>
      </c>
      <c r="E17" s="4" t="s">
        <v>7</v>
      </c>
      <c r="F17" s="90">
        <v>800</v>
      </c>
      <c r="G17" s="103">
        <v>0</v>
      </c>
      <c r="H17" s="103">
        <v>1</v>
      </c>
      <c r="I17" s="104">
        <f t="shared" si="2"/>
        <v>0</v>
      </c>
      <c r="J17" s="105">
        <f t="shared" si="3"/>
        <v>800</v>
      </c>
      <c r="K17" s="106"/>
      <c r="L17" s="107"/>
      <c r="M17" s="281" t="s">
        <v>8</v>
      </c>
      <c r="N17" s="191">
        <v>2</v>
      </c>
      <c r="O17" s="218"/>
      <c r="P17" s="266"/>
      <c r="Q17" s="54"/>
    </row>
    <row r="18" spans="2:17" ht="16.5" customHeight="1" x14ac:dyDescent="0.25">
      <c r="B18" s="233" t="s">
        <v>96</v>
      </c>
      <c r="C18" s="235" t="s">
        <v>95</v>
      </c>
      <c r="D18" s="225" t="s">
        <v>117</v>
      </c>
      <c r="E18" s="7" t="s">
        <v>154</v>
      </c>
      <c r="F18" s="96">
        <v>950</v>
      </c>
      <c r="G18" s="91">
        <v>0</v>
      </c>
      <c r="H18" s="91">
        <v>1</v>
      </c>
      <c r="I18" s="92">
        <f t="shared" si="2"/>
        <v>0</v>
      </c>
      <c r="J18" s="93">
        <f t="shared" si="3"/>
        <v>950</v>
      </c>
      <c r="K18" s="94"/>
      <c r="L18" s="95"/>
      <c r="M18" s="284" t="s">
        <v>8</v>
      </c>
      <c r="N18" s="190">
        <v>2</v>
      </c>
      <c r="O18" s="218"/>
      <c r="P18" s="266"/>
      <c r="Q18" s="54"/>
    </row>
    <row r="19" spans="2:17" x14ac:dyDescent="0.25">
      <c r="B19" s="234"/>
      <c r="C19" s="236"/>
      <c r="D19" s="226"/>
      <c r="E19" s="7" t="s">
        <v>144</v>
      </c>
      <c r="F19" s="96">
        <v>950</v>
      </c>
      <c r="G19" s="91">
        <v>0</v>
      </c>
      <c r="H19" s="91">
        <v>1</v>
      </c>
      <c r="I19" s="92"/>
      <c r="J19" s="93"/>
      <c r="K19" s="94">
        <f t="shared" si="0"/>
        <v>0</v>
      </c>
      <c r="L19" s="95">
        <f t="shared" si="1"/>
        <v>950</v>
      </c>
      <c r="M19" s="281" t="s">
        <v>8</v>
      </c>
      <c r="N19" s="191">
        <v>2</v>
      </c>
      <c r="O19" s="218"/>
      <c r="P19" s="266"/>
      <c r="Q19" s="54"/>
    </row>
    <row r="20" spans="2:17" ht="15" customHeight="1" x14ac:dyDescent="0.25">
      <c r="B20" s="27" t="s">
        <v>96</v>
      </c>
      <c r="C20" s="9" t="s">
        <v>95</v>
      </c>
      <c r="D20" s="15" t="s">
        <v>118</v>
      </c>
      <c r="E20" s="16" t="s">
        <v>7</v>
      </c>
      <c r="F20" s="108">
        <v>800</v>
      </c>
      <c r="G20" s="91">
        <v>1</v>
      </c>
      <c r="H20" s="91">
        <v>0</v>
      </c>
      <c r="I20" s="92">
        <f t="shared" si="2"/>
        <v>800</v>
      </c>
      <c r="J20" s="93">
        <f t="shared" si="3"/>
        <v>0</v>
      </c>
      <c r="K20" s="94"/>
      <c r="L20" s="95"/>
      <c r="M20" s="282" t="s">
        <v>8</v>
      </c>
      <c r="N20" s="17">
        <v>2</v>
      </c>
      <c r="O20" s="218"/>
      <c r="P20" s="266"/>
      <c r="Q20" s="54"/>
    </row>
    <row r="21" spans="2:17" ht="16.5" customHeight="1" x14ac:dyDescent="0.25">
      <c r="B21" s="233" t="s">
        <v>96</v>
      </c>
      <c r="C21" s="235" t="s">
        <v>97</v>
      </c>
      <c r="D21" s="225" t="s">
        <v>119</v>
      </c>
      <c r="E21" s="18" t="s">
        <v>154</v>
      </c>
      <c r="F21" s="108">
        <v>115</v>
      </c>
      <c r="G21" s="91">
        <v>0</v>
      </c>
      <c r="H21" s="91">
        <v>1</v>
      </c>
      <c r="I21" s="92">
        <f t="shared" si="2"/>
        <v>0</v>
      </c>
      <c r="J21" s="93">
        <f t="shared" si="3"/>
        <v>115</v>
      </c>
      <c r="K21" s="94"/>
      <c r="L21" s="95"/>
      <c r="M21" s="284" t="s">
        <v>8</v>
      </c>
      <c r="N21" s="190">
        <v>2</v>
      </c>
      <c r="O21" s="218"/>
      <c r="P21" s="266"/>
      <c r="Q21" s="54"/>
    </row>
    <row r="22" spans="2:17" ht="16.5" customHeight="1" x14ac:dyDescent="0.25">
      <c r="B22" s="234"/>
      <c r="C22" s="236"/>
      <c r="D22" s="226"/>
      <c r="E22" s="7" t="s">
        <v>144</v>
      </c>
      <c r="F22" s="108">
        <v>115</v>
      </c>
      <c r="G22" s="91">
        <v>0</v>
      </c>
      <c r="H22" s="91">
        <v>1</v>
      </c>
      <c r="I22" s="92"/>
      <c r="J22" s="93"/>
      <c r="K22" s="94">
        <f t="shared" si="0"/>
        <v>0</v>
      </c>
      <c r="L22" s="95">
        <f t="shared" si="1"/>
        <v>115</v>
      </c>
      <c r="M22" s="281" t="s">
        <v>8</v>
      </c>
      <c r="N22" s="191">
        <v>2</v>
      </c>
      <c r="O22" s="218"/>
      <c r="P22" s="266"/>
      <c r="Q22" s="54"/>
    </row>
    <row r="23" spans="2:17" ht="16.5" customHeight="1" x14ac:dyDescent="0.25">
      <c r="B23" s="233" t="s">
        <v>96</v>
      </c>
      <c r="C23" s="235" t="s">
        <v>95</v>
      </c>
      <c r="D23" s="225" t="s">
        <v>120</v>
      </c>
      <c r="E23" s="18" t="s">
        <v>159</v>
      </c>
      <c r="F23" s="108">
        <v>184</v>
      </c>
      <c r="G23" s="91">
        <v>0</v>
      </c>
      <c r="H23" s="91">
        <v>1</v>
      </c>
      <c r="I23" s="92">
        <f t="shared" si="2"/>
        <v>0</v>
      </c>
      <c r="J23" s="93">
        <f t="shared" si="3"/>
        <v>184</v>
      </c>
      <c r="K23" s="94"/>
      <c r="L23" s="95"/>
      <c r="M23" s="284" t="s">
        <v>8</v>
      </c>
      <c r="N23" s="191">
        <v>2</v>
      </c>
      <c r="O23" s="218"/>
      <c r="P23" s="266"/>
      <c r="Q23" s="54"/>
    </row>
    <row r="24" spans="2:17" x14ac:dyDescent="0.25">
      <c r="B24" s="234"/>
      <c r="C24" s="236"/>
      <c r="D24" s="226"/>
      <c r="E24" s="18" t="s">
        <v>143</v>
      </c>
      <c r="F24" s="108">
        <v>46</v>
      </c>
      <c r="G24" s="91">
        <v>0</v>
      </c>
      <c r="H24" s="91">
        <v>1</v>
      </c>
      <c r="I24" s="92"/>
      <c r="J24" s="93"/>
      <c r="K24" s="94">
        <f t="shared" si="0"/>
        <v>0</v>
      </c>
      <c r="L24" s="95">
        <f t="shared" si="1"/>
        <v>46</v>
      </c>
      <c r="M24" s="281" t="s">
        <v>8</v>
      </c>
      <c r="N24" s="191">
        <v>2</v>
      </c>
      <c r="O24" s="218"/>
      <c r="P24" s="266"/>
      <c r="Q24" s="54"/>
    </row>
    <row r="25" spans="2:17" ht="15" customHeight="1" x14ac:dyDescent="0.25">
      <c r="B25" s="27" t="s">
        <v>98</v>
      </c>
      <c r="C25" s="9" t="s">
        <v>100</v>
      </c>
      <c r="D25" s="15" t="s">
        <v>101</v>
      </c>
      <c r="E25" s="16" t="s">
        <v>7</v>
      </c>
      <c r="F25" s="108">
        <v>500</v>
      </c>
      <c r="G25" s="91">
        <v>1</v>
      </c>
      <c r="H25" s="91">
        <v>0</v>
      </c>
      <c r="I25" s="92">
        <f t="shared" si="2"/>
        <v>500</v>
      </c>
      <c r="J25" s="93">
        <f t="shared" si="3"/>
        <v>0</v>
      </c>
      <c r="K25" s="94"/>
      <c r="L25" s="95"/>
      <c r="M25" s="282" t="s">
        <v>8</v>
      </c>
      <c r="N25" s="191">
        <v>2</v>
      </c>
      <c r="O25" s="218"/>
      <c r="P25" s="266"/>
      <c r="Q25" s="54"/>
    </row>
    <row r="26" spans="2:17" ht="15" customHeight="1" x14ac:dyDescent="0.25">
      <c r="B26" s="40" t="s">
        <v>99</v>
      </c>
      <c r="C26" s="9" t="s">
        <v>102</v>
      </c>
      <c r="D26" s="19" t="s">
        <v>103</v>
      </c>
      <c r="E26" s="16" t="s">
        <v>7</v>
      </c>
      <c r="F26" s="96">
        <v>3800</v>
      </c>
      <c r="G26" s="91">
        <v>1</v>
      </c>
      <c r="H26" s="91">
        <v>0</v>
      </c>
      <c r="I26" s="92">
        <f t="shared" si="2"/>
        <v>3800</v>
      </c>
      <c r="J26" s="93">
        <f t="shared" si="3"/>
        <v>0</v>
      </c>
      <c r="K26" s="94"/>
      <c r="L26" s="95"/>
      <c r="M26" s="282" t="s">
        <v>8</v>
      </c>
      <c r="N26" s="17">
        <v>2</v>
      </c>
      <c r="O26" s="218"/>
      <c r="P26" s="266"/>
      <c r="Q26" s="54"/>
    </row>
    <row r="27" spans="2:17" ht="15" customHeight="1" x14ac:dyDescent="0.25">
      <c r="B27" s="27" t="s">
        <v>112</v>
      </c>
      <c r="C27" s="9" t="s">
        <v>116</v>
      </c>
      <c r="D27" s="15" t="s">
        <v>115</v>
      </c>
      <c r="E27" s="7" t="s">
        <v>7</v>
      </c>
      <c r="F27" s="96">
        <v>410</v>
      </c>
      <c r="G27" s="91">
        <v>1</v>
      </c>
      <c r="H27" s="91">
        <v>0</v>
      </c>
      <c r="I27" s="92">
        <f t="shared" si="2"/>
        <v>410</v>
      </c>
      <c r="J27" s="93">
        <f t="shared" si="3"/>
        <v>0</v>
      </c>
      <c r="K27" s="94"/>
      <c r="L27" s="95"/>
      <c r="M27" s="282" t="s">
        <v>8</v>
      </c>
      <c r="N27" s="17">
        <v>2</v>
      </c>
      <c r="O27" s="218"/>
      <c r="P27" s="266"/>
      <c r="Q27" s="54"/>
    </row>
    <row r="28" spans="2:17" s="36" customFormat="1" ht="15.75" thickBot="1" x14ac:dyDescent="0.3">
      <c r="B28" s="40" t="s">
        <v>112</v>
      </c>
      <c r="C28" s="6" t="s">
        <v>114</v>
      </c>
      <c r="D28" s="10" t="s">
        <v>113</v>
      </c>
      <c r="E28" s="7" t="s">
        <v>7</v>
      </c>
      <c r="F28" s="138">
        <v>450</v>
      </c>
      <c r="G28" s="139">
        <v>0</v>
      </c>
      <c r="H28" s="139">
        <v>1</v>
      </c>
      <c r="I28" s="92">
        <f t="shared" ref="I28:I76" si="6">F28*G28</f>
        <v>0</v>
      </c>
      <c r="J28" s="93">
        <f t="shared" ref="J28:J76" si="7">F28*H28</f>
        <v>450</v>
      </c>
      <c r="K28" s="94"/>
      <c r="L28" s="95"/>
      <c r="M28" s="282" t="s">
        <v>8</v>
      </c>
      <c r="N28" s="17">
        <v>2</v>
      </c>
      <c r="O28" s="218"/>
      <c r="P28" s="266"/>
      <c r="Q28" s="56"/>
    </row>
    <row r="29" spans="2:17" s="73" customFormat="1" ht="15.75" thickBot="1" x14ac:dyDescent="0.3">
      <c r="B29" s="80"/>
      <c r="C29" s="81"/>
      <c r="D29" s="82" t="s">
        <v>182</v>
      </c>
      <c r="E29" s="83"/>
      <c r="F29" s="136">
        <f>SUM(F4:F28)</f>
        <v>60594</v>
      </c>
      <c r="G29" s="137"/>
      <c r="H29" s="137"/>
      <c r="I29" s="75">
        <f>SUM(I4:I28)</f>
        <v>43284</v>
      </c>
      <c r="J29" s="76">
        <f>SUM(J4:J28)</f>
        <v>9519</v>
      </c>
      <c r="K29" s="77">
        <f>SUM(K4:K28)</f>
        <v>5600</v>
      </c>
      <c r="L29" s="78">
        <f>SUM(L4:L28)</f>
        <v>2191</v>
      </c>
      <c r="M29" s="285">
        <f>SUM(I29:L29)</f>
        <v>60594</v>
      </c>
      <c r="N29" s="115"/>
      <c r="O29" s="79"/>
      <c r="P29" s="266"/>
      <c r="Q29" s="74"/>
    </row>
    <row r="30" spans="2:17" x14ac:dyDescent="0.25">
      <c r="B30" s="233" t="s">
        <v>82</v>
      </c>
      <c r="C30" s="216" t="s">
        <v>85</v>
      </c>
      <c r="D30" s="229" t="s">
        <v>174</v>
      </c>
      <c r="E30" s="7" t="s">
        <v>175</v>
      </c>
      <c r="F30" s="96">
        <v>180</v>
      </c>
      <c r="G30" s="91">
        <v>0</v>
      </c>
      <c r="H30" s="91">
        <v>1</v>
      </c>
      <c r="I30" s="92">
        <f t="shared" si="6"/>
        <v>0</v>
      </c>
      <c r="J30" s="93">
        <f t="shared" si="7"/>
        <v>180</v>
      </c>
      <c r="K30" s="94"/>
      <c r="L30" s="95"/>
      <c r="M30" s="282" t="s">
        <v>12</v>
      </c>
      <c r="N30" s="196">
        <v>2</v>
      </c>
      <c r="O30" s="222" t="s">
        <v>163</v>
      </c>
      <c r="P30" s="266"/>
      <c r="Q30" s="54"/>
    </row>
    <row r="31" spans="2:17" x14ac:dyDescent="0.25">
      <c r="B31" s="249"/>
      <c r="C31" s="237"/>
      <c r="D31" s="248"/>
      <c r="E31" s="7" t="s">
        <v>176</v>
      </c>
      <c r="F31" s="96">
        <v>1620</v>
      </c>
      <c r="G31" s="91">
        <v>0</v>
      </c>
      <c r="H31" s="91">
        <v>1</v>
      </c>
      <c r="I31" s="92"/>
      <c r="J31" s="93"/>
      <c r="K31" s="94">
        <f t="shared" ref="K31" si="8">F31*G31</f>
        <v>0</v>
      </c>
      <c r="L31" s="95">
        <f t="shared" ref="L31" si="9">F31*H31</f>
        <v>1620</v>
      </c>
      <c r="M31" s="282" t="s">
        <v>12</v>
      </c>
      <c r="N31" s="196">
        <v>2</v>
      </c>
      <c r="O31" s="223"/>
      <c r="P31" s="266"/>
      <c r="Q31" s="54"/>
    </row>
    <row r="32" spans="2:17" x14ac:dyDescent="0.25">
      <c r="B32" s="5" t="s">
        <v>83</v>
      </c>
      <c r="C32" s="6" t="s">
        <v>86</v>
      </c>
      <c r="D32" s="10" t="s">
        <v>108</v>
      </c>
      <c r="E32" s="7" t="s">
        <v>7</v>
      </c>
      <c r="F32" s="96">
        <v>750</v>
      </c>
      <c r="G32" s="91">
        <v>0</v>
      </c>
      <c r="H32" s="91">
        <v>1</v>
      </c>
      <c r="I32" s="92">
        <f t="shared" si="6"/>
        <v>0</v>
      </c>
      <c r="J32" s="93">
        <f t="shared" si="7"/>
        <v>750</v>
      </c>
      <c r="K32" s="94"/>
      <c r="L32" s="95"/>
      <c r="M32" s="282" t="s">
        <v>8</v>
      </c>
      <c r="N32" s="196">
        <v>2</v>
      </c>
      <c r="O32" s="223"/>
      <c r="P32" s="266"/>
      <c r="Q32" s="54"/>
    </row>
    <row r="33" spans="2:17" x14ac:dyDescent="0.25">
      <c r="B33" s="5" t="s">
        <v>83</v>
      </c>
      <c r="C33" s="6" t="s">
        <v>86</v>
      </c>
      <c r="D33" s="10" t="s">
        <v>87</v>
      </c>
      <c r="E33" s="7" t="s">
        <v>7</v>
      </c>
      <c r="F33" s="96">
        <v>1500</v>
      </c>
      <c r="G33" s="91">
        <v>1</v>
      </c>
      <c r="H33" s="91">
        <v>0</v>
      </c>
      <c r="I33" s="92">
        <f t="shared" si="6"/>
        <v>1500</v>
      </c>
      <c r="J33" s="93">
        <f t="shared" si="7"/>
        <v>0</v>
      </c>
      <c r="K33" s="94"/>
      <c r="L33" s="95"/>
      <c r="M33" s="282" t="s">
        <v>8</v>
      </c>
      <c r="N33" s="17">
        <v>2</v>
      </c>
      <c r="O33" s="223"/>
      <c r="P33" s="266"/>
      <c r="Q33" s="54"/>
    </row>
    <row r="34" spans="2:17" ht="21.75" customHeight="1" x14ac:dyDescent="0.25">
      <c r="B34" s="247" t="s">
        <v>83</v>
      </c>
      <c r="C34" s="216" t="s">
        <v>36</v>
      </c>
      <c r="D34" s="229" t="s">
        <v>179</v>
      </c>
      <c r="E34" s="7" t="s">
        <v>177</v>
      </c>
      <c r="F34" s="96">
        <v>2000</v>
      </c>
      <c r="G34" s="91">
        <v>0</v>
      </c>
      <c r="H34" s="91">
        <v>1</v>
      </c>
      <c r="I34" s="92">
        <f t="shared" ref="I34" si="10">F34*G34</f>
        <v>0</v>
      </c>
      <c r="J34" s="93">
        <f t="shared" ref="J34" si="11">F34*H34</f>
        <v>2000</v>
      </c>
      <c r="K34" s="94"/>
      <c r="L34" s="95"/>
      <c r="M34" s="284" t="s">
        <v>8</v>
      </c>
      <c r="N34" s="194">
        <v>2</v>
      </c>
      <c r="O34" s="223"/>
      <c r="P34" s="266"/>
      <c r="Q34" s="54"/>
    </row>
    <row r="35" spans="2:17" x14ac:dyDescent="0.25">
      <c r="B35" s="252"/>
      <c r="C35" s="237"/>
      <c r="D35" s="231"/>
      <c r="E35" s="7" t="s">
        <v>178</v>
      </c>
      <c r="F35" s="96">
        <v>2000</v>
      </c>
      <c r="G35" s="91">
        <v>0</v>
      </c>
      <c r="H35" s="91">
        <v>1</v>
      </c>
      <c r="I35" s="92"/>
      <c r="J35" s="93"/>
      <c r="K35" s="94">
        <f t="shared" ref="K35" si="12">F35*G35</f>
        <v>0</v>
      </c>
      <c r="L35" s="95">
        <f t="shared" ref="L35" si="13">F35*H35</f>
        <v>2000</v>
      </c>
      <c r="M35" s="286" t="s">
        <v>8</v>
      </c>
      <c r="N35" s="199">
        <v>2</v>
      </c>
      <c r="O35" s="223"/>
      <c r="P35" s="266"/>
      <c r="Q35" s="54"/>
    </row>
    <row r="36" spans="2:17" ht="15" customHeight="1" x14ac:dyDescent="0.25">
      <c r="B36" s="233" t="s">
        <v>19</v>
      </c>
      <c r="C36" s="216">
        <v>2123</v>
      </c>
      <c r="D36" s="227" t="s">
        <v>20</v>
      </c>
      <c r="E36" s="4" t="s">
        <v>158</v>
      </c>
      <c r="F36" s="90">
        <v>715.4</v>
      </c>
      <c r="G36" s="91">
        <v>0</v>
      </c>
      <c r="H36" s="91">
        <v>1</v>
      </c>
      <c r="I36" s="92">
        <f t="shared" si="6"/>
        <v>0</v>
      </c>
      <c r="J36" s="93">
        <f t="shared" si="7"/>
        <v>715.4</v>
      </c>
      <c r="K36" s="94"/>
      <c r="L36" s="95"/>
      <c r="M36" s="284" t="s">
        <v>8</v>
      </c>
      <c r="N36" s="190">
        <v>2</v>
      </c>
      <c r="O36" s="223"/>
      <c r="P36" s="266"/>
      <c r="Q36" s="54"/>
    </row>
    <row r="37" spans="2:17" x14ac:dyDescent="0.25">
      <c r="B37" s="234"/>
      <c r="C37" s="217"/>
      <c r="D37" s="232"/>
      <c r="E37" s="7" t="s">
        <v>142</v>
      </c>
      <c r="F37" s="96">
        <v>308.8</v>
      </c>
      <c r="G37" s="91">
        <v>0</v>
      </c>
      <c r="H37" s="91">
        <v>1</v>
      </c>
      <c r="I37" s="92"/>
      <c r="J37" s="93"/>
      <c r="K37" s="94">
        <f t="shared" ref="K37:K77" si="14">F37*G37</f>
        <v>0</v>
      </c>
      <c r="L37" s="95">
        <f t="shared" ref="L37:L77" si="15">F37*H37</f>
        <v>308.8</v>
      </c>
      <c r="M37" s="281" t="s">
        <v>8</v>
      </c>
      <c r="N37" s="191">
        <v>2</v>
      </c>
      <c r="O37" s="223"/>
      <c r="P37" s="266"/>
      <c r="Q37" s="54"/>
    </row>
    <row r="38" spans="2:17" ht="24.95" customHeight="1" x14ac:dyDescent="0.25">
      <c r="B38" s="8" t="s">
        <v>19</v>
      </c>
      <c r="C38" s="17" t="s">
        <v>34</v>
      </c>
      <c r="D38" s="28" t="s">
        <v>139</v>
      </c>
      <c r="E38" s="10" t="s">
        <v>7</v>
      </c>
      <c r="F38" s="96">
        <v>2000</v>
      </c>
      <c r="G38" s="91">
        <v>0</v>
      </c>
      <c r="H38" s="91">
        <v>1</v>
      </c>
      <c r="I38" s="92">
        <f t="shared" si="6"/>
        <v>0</v>
      </c>
      <c r="J38" s="93">
        <f t="shared" si="7"/>
        <v>2000</v>
      </c>
      <c r="K38" s="94"/>
      <c r="L38" s="95"/>
      <c r="M38" s="282" t="s">
        <v>8</v>
      </c>
      <c r="N38" s="11">
        <v>2</v>
      </c>
      <c r="O38" s="223"/>
      <c r="P38" s="266"/>
      <c r="Q38" s="54"/>
    </row>
    <row r="39" spans="2:17" x14ac:dyDescent="0.25">
      <c r="B39" s="247" t="s">
        <v>106</v>
      </c>
      <c r="C39" s="216">
        <v>2413</v>
      </c>
      <c r="D39" s="229" t="s">
        <v>148</v>
      </c>
      <c r="E39" s="10" t="s">
        <v>150</v>
      </c>
      <c r="F39" s="96">
        <v>750</v>
      </c>
      <c r="G39" s="91">
        <v>1</v>
      </c>
      <c r="H39" s="91">
        <v>0</v>
      </c>
      <c r="I39" s="92">
        <f t="shared" si="6"/>
        <v>750</v>
      </c>
      <c r="J39" s="93">
        <f t="shared" si="7"/>
        <v>0</v>
      </c>
      <c r="K39" s="94"/>
      <c r="L39" s="95"/>
      <c r="M39" s="284" t="s">
        <v>12</v>
      </c>
      <c r="N39" s="190">
        <v>2</v>
      </c>
      <c r="O39" s="223"/>
      <c r="P39" s="266"/>
      <c r="Q39" s="54"/>
    </row>
    <row r="40" spans="2:17" x14ac:dyDescent="0.25">
      <c r="B40" s="245"/>
      <c r="C40" s="217"/>
      <c r="D40" s="230"/>
      <c r="E40" s="10" t="s">
        <v>149</v>
      </c>
      <c r="F40" s="96">
        <v>1750</v>
      </c>
      <c r="G40" s="91">
        <v>0</v>
      </c>
      <c r="H40" s="91">
        <v>1</v>
      </c>
      <c r="I40" s="92"/>
      <c r="J40" s="93"/>
      <c r="K40" s="94">
        <f t="shared" si="14"/>
        <v>0</v>
      </c>
      <c r="L40" s="95">
        <f t="shared" si="15"/>
        <v>1750</v>
      </c>
      <c r="M40" s="281" t="s">
        <v>12</v>
      </c>
      <c r="N40" s="191">
        <v>2</v>
      </c>
      <c r="O40" s="223"/>
      <c r="P40" s="266"/>
      <c r="Q40" s="54"/>
    </row>
    <row r="41" spans="2:17" ht="15.75" customHeight="1" x14ac:dyDescent="0.25">
      <c r="B41" s="5" t="s">
        <v>19</v>
      </c>
      <c r="C41" s="6" t="s">
        <v>34</v>
      </c>
      <c r="D41" s="10" t="s">
        <v>107</v>
      </c>
      <c r="E41" s="7" t="s">
        <v>7</v>
      </c>
      <c r="F41" s="96">
        <v>1300</v>
      </c>
      <c r="G41" s="91">
        <v>0</v>
      </c>
      <c r="H41" s="91">
        <v>1</v>
      </c>
      <c r="I41" s="92">
        <f>F41*G41</f>
        <v>0</v>
      </c>
      <c r="J41" s="93">
        <f>F41*H41</f>
        <v>1300</v>
      </c>
      <c r="K41" s="94"/>
      <c r="L41" s="95"/>
      <c r="M41" s="282" t="s">
        <v>8</v>
      </c>
      <c r="N41" s="11">
        <v>2</v>
      </c>
      <c r="O41" s="223"/>
      <c r="P41" s="266"/>
    </row>
    <row r="42" spans="2:17" s="36" customFormat="1" ht="15" customHeight="1" thickBot="1" x14ac:dyDescent="0.3">
      <c r="B42" s="148" t="s">
        <v>84</v>
      </c>
      <c r="C42" s="149">
        <v>30</v>
      </c>
      <c r="D42" s="164" t="s">
        <v>180</v>
      </c>
      <c r="E42" s="164" t="s">
        <v>7</v>
      </c>
      <c r="F42" s="138">
        <v>2880</v>
      </c>
      <c r="G42" s="139">
        <v>1</v>
      </c>
      <c r="H42" s="139">
        <v>0</v>
      </c>
      <c r="I42" s="92">
        <f t="shared" si="6"/>
        <v>2880</v>
      </c>
      <c r="J42" s="93">
        <f t="shared" si="7"/>
        <v>0</v>
      </c>
      <c r="K42" s="94"/>
      <c r="L42" s="95"/>
      <c r="M42" s="287" t="s">
        <v>8</v>
      </c>
      <c r="N42" s="143">
        <v>2</v>
      </c>
      <c r="O42" s="224"/>
      <c r="P42" s="266"/>
      <c r="Q42" s="56"/>
    </row>
    <row r="43" spans="2:17" s="73" customFormat="1" ht="15.75" thickBot="1" x14ac:dyDescent="0.3">
      <c r="B43" s="144"/>
      <c r="C43" s="145"/>
      <c r="D43" s="146" t="s">
        <v>183</v>
      </c>
      <c r="E43" s="147"/>
      <c r="F43" s="136">
        <f>SUM(F30:F42)</f>
        <v>17754.199999999997</v>
      </c>
      <c r="G43" s="137"/>
      <c r="H43" s="137"/>
      <c r="I43" s="75">
        <f>SUM(I30:I42)</f>
        <v>5130</v>
      </c>
      <c r="J43" s="76">
        <f>SUM(J30:J42)</f>
        <v>6945.4</v>
      </c>
      <c r="K43" s="77">
        <f>SUM(K30:K42)</f>
        <v>0</v>
      </c>
      <c r="L43" s="78">
        <f>SUM(L30:L42)</f>
        <v>5678.8</v>
      </c>
      <c r="M43" s="288">
        <f>SUM(I43:L43)</f>
        <v>17754.2</v>
      </c>
      <c r="N43" s="140"/>
      <c r="O43" s="141"/>
      <c r="P43" s="266"/>
      <c r="Q43" s="74"/>
    </row>
    <row r="44" spans="2:17" ht="15.75" customHeight="1" x14ac:dyDescent="0.25">
      <c r="B44" s="20" t="s">
        <v>21</v>
      </c>
      <c r="C44" s="21" t="s">
        <v>23</v>
      </c>
      <c r="D44" s="189" t="s">
        <v>132</v>
      </c>
      <c r="E44" s="4" t="s">
        <v>22</v>
      </c>
      <c r="F44" s="90">
        <v>2780</v>
      </c>
      <c r="G44" s="103">
        <v>1</v>
      </c>
      <c r="H44" s="103">
        <v>0</v>
      </c>
      <c r="I44" s="92">
        <f t="shared" si="6"/>
        <v>2780</v>
      </c>
      <c r="J44" s="93">
        <f t="shared" si="7"/>
        <v>0</v>
      </c>
      <c r="K44" s="94"/>
      <c r="L44" s="95"/>
      <c r="M44" s="289" t="s">
        <v>8</v>
      </c>
      <c r="N44" s="142">
        <v>2</v>
      </c>
      <c r="O44" s="214" t="s">
        <v>33</v>
      </c>
      <c r="P44" s="266"/>
      <c r="Q44" s="54"/>
    </row>
    <row r="45" spans="2:17" ht="15" customHeight="1" x14ac:dyDescent="0.25">
      <c r="B45" s="247" t="s">
        <v>21</v>
      </c>
      <c r="C45" s="216" t="s">
        <v>25</v>
      </c>
      <c r="D45" s="229" t="s">
        <v>24</v>
      </c>
      <c r="E45" s="7" t="s">
        <v>160</v>
      </c>
      <c r="F45" s="96">
        <v>4250</v>
      </c>
      <c r="G45" s="91">
        <v>0</v>
      </c>
      <c r="H45" s="91">
        <v>1</v>
      </c>
      <c r="I45" s="92">
        <f t="shared" si="6"/>
        <v>0</v>
      </c>
      <c r="J45" s="93">
        <f t="shared" si="7"/>
        <v>4250</v>
      </c>
      <c r="K45" s="94"/>
      <c r="L45" s="95"/>
      <c r="M45" s="284" t="s">
        <v>8</v>
      </c>
      <c r="N45" s="194">
        <v>2</v>
      </c>
      <c r="O45" s="220"/>
      <c r="P45" s="266"/>
      <c r="Q45" s="54"/>
    </row>
    <row r="46" spans="2:17" ht="15" customHeight="1" x14ac:dyDescent="0.25">
      <c r="B46" s="245"/>
      <c r="C46" s="217"/>
      <c r="D46" s="230"/>
      <c r="E46" s="25" t="s">
        <v>146</v>
      </c>
      <c r="F46" s="116">
        <v>750</v>
      </c>
      <c r="G46" s="91">
        <v>0</v>
      </c>
      <c r="H46" s="91">
        <v>1</v>
      </c>
      <c r="I46" s="92"/>
      <c r="J46" s="93"/>
      <c r="K46" s="94">
        <f t="shared" si="14"/>
        <v>0</v>
      </c>
      <c r="L46" s="95">
        <f t="shared" si="15"/>
        <v>750</v>
      </c>
      <c r="M46" s="281" t="s">
        <v>8</v>
      </c>
      <c r="N46" s="199">
        <v>2</v>
      </c>
      <c r="O46" s="220"/>
      <c r="P46" s="266"/>
      <c r="Q46" s="54"/>
    </row>
    <row r="47" spans="2:17" ht="15" customHeight="1" x14ac:dyDescent="0.25">
      <c r="B47" s="233" t="s">
        <v>21</v>
      </c>
      <c r="C47" s="238" t="s">
        <v>165</v>
      </c>
      <c r="D47" s="227" t="s">
        <v>122</v>
      </c>
      <c r="E47" s="18" t="s">
        <v>161</v>
      </c>
      <c r="F47" s="108">
        <v>1520</v>
      </c>
      <c r="G47" s="91">
        <v>0</v>
      </c>
      <c r="H47" s="91">
        <v>1</v>
      </c>
      <c r="I47" s="92">
        <f t="shared" si="6"/>
        <v>0</v>
      </c>
      <c r="J47" s="93">
        <f t="shared" si="7"/>
        <v>1520</v>
      </c>
      <c r="K47" s="94"/>
      <c r="L47" s="95"/>
      <c r="M47" s="284" t="s">
        <v>8</v>
      </c>
      <c r="N47" s="194">
        <v>2</v>
      </c>
      <c r="O47" s="220"/>
      <c r="P47" s="266"/>
      <c r="Q47" s="54"/>
    </row>
    <row r="48" spans="2:17" ht="15" customHeight="1" x14ac:dyDescent="0.25">
      <c r="B48" s="234"/>
      <c r="C48" s="239"/>
      <c r="D48" s="232"/>
      <c r="E48" s="7" t="s">
        <v>145</v>
      </c>
      <c r="F48" s="96">
        <v>120</v>
      </c>
      <c r="G48" s="91">
        <v>0</v>
      </c>
      <c r="H48" s="91">
        <v>1</v>
      </c>
      <c r="I48" s="92"/>
      <c r="J48" s="93"/>
      <c r="K48" s="94">
        <f t="shared" si="14"/>
        <v>0</v>
      </c>
      <c r="L48" s="95">
        <f t="shared" si="15"/>
        <v>120</v>
      </c>
      <c r="M48" s="281" t="s">
        <v>8</v>
      </c>
      <c r="N48" s="199">
        <v>2</v>
      </c>
      <c r="O48" s="220"/>
      <c r="P48" s="266"/>
      <c r="Q48" s="54"/>
    </row>
    <row r="49" spans="2:17" ht="15" customHeight="1" x14ac:dyDescent="0.25">
      <c r="B49" s="233" t="s">
        <v>64</v>
      </c>
      <c r="C49" s="216" t="s">
        <v>65</v>
      </c>
      <c r="D49" s="225" t="s">
        <v>125</v>
      </c>
      <c r="E49" s="13" t="s">
        <v>162</v>
      </c>
      <c r="F49" s="90">
        <v>2152</v>
      </c>
      <c r="G49" s="91">
        <v>0</v>
      </c>
      <c r="H49" s="91">
        <v>1</v>
      </c>
      <c r="I49" s="92">
        <f t="shared" ref="I49" si="16">F49*G49</f>
        <v>0</v>
      </c>
      <c r="J49" s="93">
        <f t="shared" ref="J49" si="17">F49*H49</f>
        <v>2152</v>
      </c>
      <c r="K49" s="94"/>
      <c r="L49" s="95"/>
      <c r="M49" s="284" t="s">
        <v>8</v>
      </c>
      <c r="N49" s="190">
        <v>2</v>
      </c>
      <c r="O49" s="220"/>
      <c r="P49" s="266"/>
      <c r="Q49" s="54"/>
    </row>
    <row r="50" spans="2:17" ht="15" customHeight="1" x14ac:dyDescent="0.25">
      <c r="B50" s="234"/>
      <c r="C50" s="217"/>
      <c r="D50" s="226"/>
      <c r="E50" s="7" t="s">
        <v>152</v>
      </c>
      <c r="F50" s="90">
        <v>110</v>
      </c>
      <c r="G50" s="91">
        <v>0</v>
      </c>
      <c r="H50" s="91">
        <v>1</v>
      </c>
      <c r="I50" s="92"/>
      <c r="J50" s="93"/>
      <c r="K50" s="94">
        <f t="shared" ref="K50" si="18">F50*G50</f>
        <v>0</v>
      </c>
      <c r="L50" s="95">
        <f t="shared" ref="L50" si="19">F50*H50</f>
        <v>110</v>
      </c>
      <c r="M50" s="281" t="s">
        <v>8</v>
      </c>
      <c r="N50" s="191">
        <v>2</v>
      </c>
      <c r="O50" s="220"/>
      <c r="P50" s="266"/>
      <c r="Q50" s="54"/>
    </row>
    <row r="51" spans="2:17" ht="15" customHeight="1" x14ac:dyDescent="0.25">
      <c r="B51" s="233" t="s">
        <v>64</v>
      </c>
      <c r="C51" s="216" t="s">
        <v>65</v>
      </c>
      <c r="D51" s="225" t="s">
        <v>66</v>
      </c>
      <c r="E51" s="25" t="s">
        <v>161</v>
      </c>
      <c r="F51" s="90">
        <v>260</v>
      </c>
      <c r="G51" s="91">
        <v>0</v>
      </c>
      <c r="H51" s="91">
        <v>1</v>
      </c>
      <c r="I51" s="92">
        <f>F51*G51</f>
        <v>0</v>
      </c>
      <c r="J51" s="93">
        <f>F51*H51</f>
        <v>260</v>
      </c>
      <c r="K51" s="94"/>
      <c r="L51" s="95"/>
      <c r="M51" s="284" t="s">
        <v>8</v>
      </c>
      <c r="N51" s="190">
        <v>2</v>
      </c>
      <c r="O51" s="220"/>
      <c r="P51" s="266"/>
      <c r="Q51" s="54"/>
    </row>
    <row r="52" spans="2:17" ht="15" customHeight="1" x14ac:dyDescent="0.25">
      <c r="B52" s="234"/>
      <c r="C52" s="217"/>
      <c r="D52" s="226"/>
      <c r="E52" s="7" t="s">
        <v>145</v>
      </c>
      <c r="F52" s="96">
        <v>26</v>
      </c>
      <c r="G52" s="91">
        <v>0</v>
      </c>
      <c r="H52" s="91">
        <v>1</v>
      </c>
      <c r="I52" s="92"/>
      <c r="J52" s="93"/>
      <c r="K52" s="94">
        <f>F52*G52</f>
        <v>0</v>
      </c>
      <c r="L52" s="95">
        <f>F52*H52</f>
        <v>26</v>
      </c>
      <c r="M52" s="281" t="s">
        <v>8</v>
      </c>
      <c r="N52" s="191">
        <v>2</v>
      </c>
      <c r="O52" s="220"/>
      <c r="P52" s="266"/>
      <c r="Q52" s="54"/>
    </row>
    <row r="53" spans="2:17" ht="15" customHeight="1" x14ac:dyDescent="0.25">
      <c r="B53" s="233" t="s">
        <v>166</v>
      </c>
      <c r="C53" s="17" t="s">
        <v>167</v>
      </c>
      <c r="D53" s="15" t="s">
        <v>170</v>
      </c>
      <c r="E53" s="4" t="s">
        <v>7</v>
      </c>
      <c r="F53" s="96">
        <v>210</v>
      </c>
      <c r="G53" s="91">
        <v>0</v>
      </c>
      <c r="H53" s="91">
        <v>1</v>
      </c>
      <c r="I53" s="92">
        <f>F53*G53</f>
        <v>0</v>
      </c>
      <c r="J53" s="93">
        <v>210</v>
      </c>
      <c r="K53" s="131"/>
      <c r="L53" s="132"/>
      <c r="M53" s="282" t="s">
        <v>8</v>
      </c>
      <c r="N53" s="133">
        <v>2</v>
      </c>
      <c r="O53" s="220"/>
      <c r="P53" s="266"/>
      <c r="Q53" s="54"/>
    </row>
    <row r="54" spans="2:17" ht="15" customHeight="1" x14ac:dyDescent="0.25">
      <c r="B54" s="250"/>
      <c r="C54" s="216" t="s">
        <v>168</v>
      </c>
      <c r="D54" s="227" t="s">
        <v>169</v>
      </c>
      <c r="E54" s="18" t="s">
        <v>161</v>
      </c>
      <c r="F54" s="90">
        <v>405</v>
      </c>
      <c r="G54" s="91">
        <v>0</v>
      </c>
      <c r="H54" s="91">
        <v>1</v>
      </c>
      <c r="I54" s="92">
        <f>F54*G54</f>
        <v>0</v>
      </c>
      <c r="J54" s="93">
        <f>F54*H54</f>
        <v>405</v>
      </c>
      <c r="K54" s="94"/>
      <c r="L54" s="95"/>
      <c r="M54" s="284" t="s">
        <v>8</v>
      </c>
      <c r="N54" s="194">
        <v>2</v>
      </c>
      <c r="O54" s="220"/>
      <c r="P54" s="266"/>
      <c r="Q54" s="54"/>
    </row>
    <row r="55" spans="2:17" ht="15" customHeight="1" x14ac:dyDescent="0.25">
      <c r="B55" s="251"/>
      <c r="C55" s="228"/>
      <c r="D55" s="228"/>
      <c r="E55" s="7" t="s">
        <v>145</v>
      </c>
      <c r="F55" s="96">
        <v>45</v>
      </c>
      <c r="G55" s="91">
        <v>0</v>
      </c>
      <c r="H55" s="91">
        <v>1</v>
      </c>
      <c r="I55" s="92"/>
      <c r="J55" s="93"/>
      <c r="K55" s="94">
        <f>F55*G55</f>
        <v>0</v>
      </c>
      <c r="L55" s="95">
        <f>F55*H55</f>
        <v>45</v>
      </c>
      <c r="M55" s="286" t="s">
        <v>8</v>
      </c>
      <c r="N55" s="199">
        <v>2</v>
      </c>
      <c r="O55" s="220"/>
      <c r="P55" s="266"/>
      <c r="Q55" s="54"/>
    </row>
    <row r="56" spans="2:17" ht="15" customHeight="1" x14ac:dyDescent="0.25">
      <c r="B56" s="247" t="s">
        <v>43</v>
      </c>
      <c r="C56" s="216" t="s">
        <v>44</v>
      </c>
      <c r="D56" s="229" t="s">
        <v>45</v>
      </c>
      <c r="E56" s="18" t="s">
        <v>161</v>
      </c>
      <c r="F56" s="90">
        <v>1890</v>
      </c>
      <c r="G56" s="91">
        <v>0</v>
      </c>
      <c r="H56" s="91">
        <v>1</v>
      </c>
      <c r="I56" s="92">
        <f>F56*G56</f>
        <v>0</v>
      </c>
      <c r="J56" s="93">
        <f>F56*H56</f>
        <v>1890</v>
      </c>
      <c r="K56" s="94"/>
      <c r="L56" s="95"/>
      <c r="M56" s="284" t="s">
        <v>8</v>
      </c>
      <c r="N56" s="190">
        <v>2</v>
      </c>
      <c r="O56" s="220"/>
      <c r="P56" s="266"/>
      <c r="Q56" s="54"/>
    </row>
    <row r="57" spans="2:17" ht="15" customHeight="1" x14ac:dyDescent="0.25">
      <c r="B57" s="245"/>
      <c r="C57" s="217"/>
      <c r="D57" s="230"/>
      <c r="E57" s="7" t="s">
        <v>145</v>
      </c>
      <c r="F57" s="96">
        <v>210</v>
      </c>
      <c r="G57" s="91">
        <v>0</v>
      </c>
      <c r="H57" s="91">
        <v>1</v>
      </c>
      <c r="I57" s="92"/>
      <c r="J57" s="93"/>
      <c r="K57" s="94">
        <f>F57*G57</f>
        <v>0</v>
      </c>
      <c r="L57" s="95">
        <f>F57*H57</f>
        <v>210</v>
      </c>
      <c r="M57" s="281" t="s">
        <v>8</v>
      </c>
      <c r="N57" s="191">
        <v>2</v>
      </c>
      <c r="O57" s="220"/>
      <c r="P57" s="266"/>
      <c r="Q57" s="54"/>
    </row>
    <row r="58" spans="2:17" ht="15" customHeight="1" x14ac:dyDescent="0.25">
      <c r="B58" s="233" t="s">
        <v>67</v>
      </c>
      <c r="C58" s="216" t="s">
        <v>44</v>
      </c>
      <c r="D58" s="225" t="s">
        <v>126</v>
      </c>
      <c r="E58" s="13" t="s">
        <v>162</v>
      </c>
      <c r="F58" s="96">
        <v>750</v>
      </c>
      <c r="G58" s="91">
        <v>1</v>
      </c>
      <c r="H58" s="91">
        <v>0</v>
      </c>
      <c r="I58" s="92">
        <f>F58*G58</f>
        <v>750</v>
      </c>
      <c r="J58" s="93">
        <f>F58*H58</f>
        <v>0</v>
      </c>
      <c r="K58" s="94"/>
      <c r="L58" s="95"/>
      <c r="M58" s="284" t="s">
        <v>8</v>
      </c>
      <c r="N58" s="190">
        <v>2</v>
      </c>
      <c r="O58" s="220"/>
      <c r="P58" s="266"/>
      <c r="Q58" s="54"/>
    </row>
    <row r="59" spans="2:17" ht="15" customHeight="1" x14ac:dyDescent="0.25">
      <c r="B59" s="234"/>
      <c r="C59" s="217"/>
      <c r="D59" s="226"/>
      <c r="E59" s="7" t="s">
        <v>152</v>
      </c>
      <c r="F59" s="96">
        <v>40</v>
      </c>
      <c r="G59" s="91">
        <v>1</v>
      </c>
      <c r="H59" s="91">
        <v>0</v>
      </c>
      <c r="I59" s="92"/>
      <c r="J59" s="93"/>
      <c r="K59" s="94">
        <f>F59*G59</f>
        <v>40</v>
      </c>
      <c r="L59" s="95">
        <f>F59*H59</f>
        <v>0</v>
      </c>
      <c r="M59" s="281" t="s">
        <v>8</v>
      </c>
      <c r="N59" s="191">
        <v>2</v>
      </c>
      <c r="O59" s="220"/>
      <c r="P59" s="266"/>
      <c r="Q59" s="54"/>
    </row>
    <row r="60" spans="2:17" ht="15" customHeight="1" x14ac:dyDescent="0.25">
      <c r="B60" s="233" t="s">
        <v>67</v>
      </c>
      <c r="C60" s="216" t="s">
        <v>44</v>
      </c>
      <c r="D60" s="225" t="s">
        <v>171</v>
      </c>
      <c r="E60" s="13" t="s">
        <v>162</v>
      </c>
      <c r="F60" s="96">
        <v>1140</v>
      </c>
      <c r="G60" s="91">
        <v>1</v>
      </c>
      <c r="H60" s="91">
        <v>0</v>
      </c>
      <c r="I60" s="92">
        <f>F60*G60</f>
        <v>1140</v>
      </c>
      <c r="J60" s="93">
        <f>F60*H60</f>
        <v>0</v>
      </c>
      <c r="K60" s="94"/>
      <c r="L60" s="95"/>
      <c r="M60" s="284" t="s">
        <v>8</v>
      </c>
      <c r="N60" s="190">
        <v>2</v>
      </c>
      <c r="O60" s="220"/>
      <c r="P60" s="266"/>
      <c r="Q60" s="54"/>
    </row>
    <row r="61" spans="2:17" ht="15" customHeight="1" x14ac:dyDescent="0.25">
      <c r="B61" s="234"/>
      <c r="C61" s="217"/>
      <c r="D61" s="226"/>
      <c r="E61" s="7" t="s">
        <v>152</v>
      </c>
      <c r="F61" s="96">
        <v>60</v>
      </c>
      <c r="G61" s="91">
        <v>1</v>
      </c>
      <c r="H61" s="91">
        <v>0</v>
      </c>
      <c r="I61" s="92"/>
      <c r="J61" s="93"/>
      <c r="K61" s="94">
        <f>F61*G61</f>
        <v>60</v>
      </c>
      <c r="L61" s="95">
        <f>F61*H61</f>
        <v>0</v>
      </c>
      <c r="M61" s="281" t="s">
        <v>8</v>
      </c>
      <c r="N61" s="191">
        <v>2</v>
      </c>
      <c r="O61" s="220"/>
      <c r="P61" s="266"/>
      <c r="Q61" s="54"/>
    </row>
    <row r="62" spans="2:17" ht="15" customHeight="1" x14ac:dyDescent="0.25">
      <c r="B62" s="233" t="s">
        <v>67</v>
      </c>
      <c r="C62" s="216" t="s">
        <v>44</v>
      </c>
      <c r="D62" s="225" t="s">
        <v>68</v>
      </c>
      <c r="E62" s="13" t="s">
        <v>162</v>
      </c>
      <c r="F62" s="96">
        <v>161</v>
      </c>
      <c r="G62" s="91">
        <v>0</v>
      </c>
      <c r="H62" s="91">
        <v>1</v>
      </c>
      <c r="I62" s="92">
        <f>F62*G62</f>
        <v>0</v>
      </c>
      <c r="J62" s="93">
        <f>F62*H62</f>
        <v>161</v>
      </c>
      <c r="K62" s="94"/>
      <c r="L62" s="95"/>
      <c r="M62" s="284" t="s">
        <v>8</v>
      </c>
      <c r="N62" s="190">
        <v>2</v>
      </c>
      <c r="O62" s="220"/>
      <c r="P62" s="266"/>
      <c r="Q62" s="54"/>
    </row>
    <row r="63" spans="2:17" ht="15" customHeight="1" x14ac:dyDescent="0.25">
      <c r="B63" s="234"/>
      <c r="C63" s="217"/>
      <c r="D63" s="226"/>
      <c r="E63" s="7" t="s">
        <v>152</v>
      </c>
      <c r="F63" s="96">
        <v>9</v>
      </c>
      <c r="G63" s="91">
        <v>0</v>
      </c>
      <c r="H63" s="91">
        <v>1</v>
      </c>
      <c r="I63" s="92"/>
      <c r="J63" s="93"/>
      <c r="K63" s="94">
        <f>F63*G63</f>
        <v>0</v>
      </c>
      <c r="L63" s="95">
        <f>F63*H63</f>
        <v>9</v>
      </c>
      <c r="M63" s="281" t="s">
        <v>8</v>
      </c>
      <c r="N63" s="191">
        <v>2</v>
      </c>
      <c r="O63" s="220"/>
      <c r="P63" s="266"/>
      <c r="Q63" s="54"/>
    </row>
    <row r="64" spans="2:17" ht="15" customHeight="1" x14ac:dyDescent="0.25">
      <c r="B64" s="233" t="s">
        <v>26</v>
      </c>
      <c r="C64" s="216" t="s">
        <v>35</v>
      </c>
      <c r="D64" s="227" t="s">
        <v>123</v>
      </c>
      <c r="E64" s="18" t="s">
        <v>161</v>
      </c>
      <c r="F64" s="108">
        <v>9656</v>
      </c>
      <c r="G64" s="91">
        <v>0</v>
      </c>
      <c r="H64" s="91">
        <v>1</v>
      </c>
      <c r="I64" s="92">
        <f t="shared" si="6"/>
        <v>0</v>
      </c>
      <c r="J64" s="93">
        <f t="shared" si="7"/>
        <v>9656</v>
      </c>
      <c r="K64" s="94"/>
      <c r="L64" s="95"/>
      <c r="M64" s="284" t="s">
        <v>8</v>
      </c>
      <c r="N64" s="190">
        <v>2</v>
      </c>
      <c r="O64" s="220"/>
      <c r="P64" s="266"/>
      <c r="Q64" s="54"/>
    </row>
    <row r="65" spans="2:17" ht="15" customHeight="1" x14ac:dyDescent="0.25">
      <c r="B65" s="234"/>
      <c r="C65" s="217"/>
      <c r="D65" s="232"/>
      <c r="E65" s="18" t="s">
        <v>145</v>
      </c>
      <c r="F65" s="96">
        <v>950</v>
      </c>
      <c r="G65" s="91">
        <v>0</v>
      </c>
      <c r="H65" s="91">
        <v>1</v>
      </c>
      <c r="I65" s="92"/>
      <c r="J65" s="93"/>
      <c r="K65" s="94">
        <f t="shared" si="14"/>
        <v>0</v>
      </c>
      <c r="L65" s="95">
        <f t="shared" si="15"/>
        <v>950</v>
      </c>
      <c r="M65" s="281" t="s">
        <v>8</v>
      </c>
      <c r="N65" s="191">
        <v>2</v>
      </c>
      <c r="O65" s="220"/>
      <c r="P65" s="266"/>
      <c r="Q65" s="54"/>
    </row>
    <row r="66" spans="2:17" ht="15" customHeight="1" x14ac:dyDescent="0.25">
      <c r="B66" s="233" t="s">
        <v>26</v>
      </c>
      <c r="C66" s="216" t="s">
        <v>35</v>
      </c>
      <c r="D66" s="227" t="s">
        <v>124</v>
      </c>
      <c r="E66" s="18" t="s">
        <v>159</v>
      </c>
      <c r="F66" s="90">
        <v>9622</v>
      </c>
      <c r="G66" s="91">
        <v>0</v>
      </c>
      <c r="H66" s="91">
        <v>1</v>
      </c>
      <c r="I66" s="92">
        <f t="shared" si="6"/>
        <v>0</v>
      </c>
      <c r="J66" s="93">
        <f t="shared" si="7"/>
        <v>9622</v>
      </c>
      <c r="K66" s="94"/>
      <c r="L66" s="95"/>
      <c r="M66" s="284" t="s">
        <v>8</v>
      </c>
      <c r="N66" s="190">
        <v>2</v>
      </c>
      <c r="O66" s="220"/>
      <c r="P66" s="266"/>
      <c r="Q66" s="54"/>
    </row>
    <row r="67" spans="2:17" ht="15" customHeight="1" x14ac:dyDescent="0.25">
      <c r="B67" s="234"/>
      <c r="C67" s="217"/>
      <c r="D67" s="232"/>
      <c r="E67" s="7" t="s">
        <v>143</v>
      </c>
      <c r="F67" s="90">
        <v>2905</v>
      </c>
      <c r="G67" s="91">
        <v>0</v>
      </c>
      <c r="H67" s="91">
        <v>1</v>
      </c>
      <c r="I67" s="92"/>
      <c r="J67" s="93"/>
      <c r="K67" s="94">
        <f t="shared" si="14"/>
        <v>0</v>
      </c>
      <c r="L67" s="95">
        <f t="shared" si="15"/>
        <v>2905</v>
      </c>
      <c r="M67" s="281" t="s">
        <v>8</v>
      </c>
      <c r="N67" s="191">
        <v>2</v>
      </c>
      <c r="O67" s="220"/>
      <c r="P67" s="266"/>
      <c r="Q67" s="54"/>
    </row>
    <row r="68" spans="2:17" ht="15" customHeight="1" x14ac:dyDescent="0.25">
      <c r="B68" s="247" t="s">
        <v>26</v>
      </c>
      <c r="C68" s="216" t="s">
        <v>41</v>
      </c>
      <c r="D68" s="229" t="s">
        <v>42</v>
      </c>
      <c r="E68" s="18" t="s">
        <v>161</v>
      </c>
      <c r="F68" s="90">
        <v>1723</v>
      </c>
      <c r="G68" s="91">
        <v>0</v>
      </c>
      <c r="H68" s="91">
        <v>1</v>
      </c>
      <c r="I68" s="92">
        <f t="shared" si="6"/>
        <v>0</v>
      </c>
      <c r="J68" s="93">
        <f t="shared" si="7"/>
        <v>1723</v>
      </c>
      <c r="K68" s="94"/>
      <c r="L68" s="95"/>
      <c r="M68" s="284" t="s">
        <v>8</v>
      </c>
      <c r="N68" s="190">
        <v>2</v>
      </c>
      <c r="O68" s="220"/>
      <c r="P68" s="266"/>
      <c r="Q68" s="54"/>
    </row>
    <row r="69" spans="2:17" ht="15" customHeight="1" x14ac:dyDescent="0.25">
      <c r="B69" s="245"/>
      <c r="C69" s="217"/>
      <c r="D69" s="230"/>
      <c r="E69" s="7" t="s">
        <v>145</v>
      </c>
      <c r="F69" s="96">
        <v>191</v>
      </c>
      <c r="G69" s="91">
        <v>0</v>
      </c>
      <c r="H69" s="91">
        <v>1</v>
      </c>
      <c r="I69" s="92"/>
      <c r="J69" s="93"/>
      <c r="K69" s="94">
        <f t="shared" si="14"/>
        <v>0</v>
      </c>
      <c r="L69" s="95">
        <f t="shared" si="15"/>
        <v>191</v>
      </c>
      <c r="M69" s="281" t="s">
        <v>8</v>
      </c>
      <c r="N69" s="191">
        <v>2</v>
      </c>
      <c r="O69" s="220"/>
      <c r="P69" s="266"/>
      <c r="Q69" s="54"/>
    </row>
    <row r="70" spans="2:17" ht="15" customHeight="1" x14ac:dyDescent="0.25">
      <c r="B70" s="233" t="s">
        <v>128</v>
      </c>
      <c r="C70" s="216" t="s">
        <v>131</v>
      </c>
      <c r="D70" s="227" t="s">
        <v>127</v>
      </c>
      <c r="E70" s="25" t="s">
        <v>161</v>
      </c>
      <c r="F70" s="116">
        <v>1860</v>
      </c>
      <c r="G70" s="91">
        <v>0</v>
      </c>
      <c r="H70" s="91">
        <v>1</v>
      </c>
      <c r="I70" s="92">
        <f t="shared" si="6"/>
        <v>0</v>
      </c>
      <c r="J70" s="93">
        <f t="shared" si="7"/>
        <v>1860</v>
      </c>
      <c r="K70" s="94"/>
      <c r="L70" s="95"/>
      <c r="M70" s="284" t="s">
        <v>8</v>
      </c>
      <c r="N70" s="190">
        <v>2</v>
      </c>
      <c r="O70" s="220"/>
      <c r="P70" s="266"/>
      <c r="Q70" s="54"/>
    </row>
    <row r="71" spans="2:17" ht="15" customHeight="1" x14ac:dyDescent="0.25">
      <c r="B71" s="234"/>
      <c r="C71" s="217"/>
      <c r="D71" s="232"/>
      <c r="E71" s="7" t="s">
        <v>145</v>
      </c>
      <c r="F71" s="96">
        <v>170</v>
      </c>
      <c r="G71" s="91">
        <v>0</v>
      </c>
      <c r="H71" s="91">
        <v>1</v>
      </c>
      <c r="I71" s="92"/>
      <c r="J71" s="93"/>
      <c r="K71" s="94">
        <f t="shared" si="14"/>
        <v>0</v>
      </c>
      <c r="L71" s="95">
        <f t="shared" si="15"/>
        <v>170</v>
      </c>
      <c r="M71" s="281" t="s">
        <v>8</v>
      </c>
      <c r="N71" s="191">
        <v>2</v>
      </c>
      <c r="O71" s="220"/>
      <c r="P71" s="266"/>
      <c r="Q71" s="54"/>
    </row>
    <row r="72" spans="2:17" ht="15" customHeight="1" x14ac:dyDescent="0.25">
      <c r="B72" s="233" t="s">
        <v>26</v>
      </c>
      <c r="C72" s="216" t="s">
        <v>131</v>
      </c>
      <c r="D72" s="227" t="s">
        <v>129</v>
      </c>
      <c r="E72" s="25" t="s">
        <v>161</v>
      </c>
      <c r="F72" s="116">
        <v>2800</v>
      </c>
      <c r="G72" s="91">
        <v>0</v>
      </c>
      <c r="H72" s="91">
        <v>1</v>
      </c>
      <c r="I72" s="92">
        <f t="shared" si="6"/>
        <v>0</v>
      </c>
      <c r="J72" s="93">
        <f t="shared" si="7"/>
        <v>2800</v>
      </c>
      <c r="K72" s="94"/>
      <c r="L72" s="95"/>
      <c r="M72" s="284" t="s">
        <v>8</v>
      </c>
      <c r="N72" s="190">
        <v>2</v>
      </c>
      <c r="O72" s="220"/>
      <c r="P72" s="266"/>
      <c r="Q72" s="54"/>
    </row>
    <row r="73" spans="2:17" ht="15" customHeight="1" x14ac:dyDescent="0.25">
      <c r="B73" s="234"/>
      <c r="C73" s="217"/>
      <c r="D73" s="232"/>
      <c r="E73" s="7" t="s">
        <v>145</v>
      </c>
      <c r="F73" s="96">
        <v>280</v>
      </c>
      <c r="G73" s="91">
        <v>0</v>
      </c>
      <c r="H73" s="91">
        <v>1</v>
      </c>
      <c r="I73" s="92"/>
      <c r="J73" s="93"/>
      <c r="K73" s="94">
        <f t="shared" si="14"/>
        <v>0</v>
      </c>
      <c r="L73" s="95">
        <f t="shared" si="15"/>
        <v>280</v>
      </c>
      <c r="M73" s="281" t="s">
        <v>8</v>
      </c>
      <c r="N73" s="191">
        <v>2</v>
      </c>
      <c r="O73" s="220"/>
      <c r="P73" s="266"/>
      <c r="Q73" s="54"/>
    </row>
    <row r="74" spans="2:17" ht="15" customHeight="1" x14ac:dyDescent="0.25">
      <c r="B74" s="233" t="s">
        <v>26</v>
      </c>
      <c r="C74" s="216" t="s">
        <v>131</v>
      </c>
      <c r="D74" s="227" t="s">
        <v>130</v>
      </c>
      <c r="E74" s="25" t="s">
        <v>161</v>
      </c>
      <c r="F74" s="116">
        <v>3107</v>
      </c>
      <c r="G74" s="91">
        <v>0</v>
      </c>
      <c r="H74" s="91">
        <v>1</v>
      </c>
      <c r="I74" s="92">
        <f t="shared" si="6"/>
        <v>0</v>
      </c>
      <c r="J74" s="93">
        <f t="shared" si="7"/>
        <v>3107</v>
      </c>
      <c r="K74" s="94"/>
      <c r="L74" s="95"/>
      <c r="M74" s="284" t="s">
        <v>8</v>
      </c>
      <c r="N74" s="190">
        <v>2</v>
      </c>
      <c r="O74" s="220"/>
      <c r="P74" s="266"/>
      <c r="Q74" s="54"/>
    </row>
    <row r="75" spans="2:17" ht="15" customHeight="1" x14ac:dyDescent="0.25">
      <c r="B75" s="234"/>
      <c r="C75" s="217"/>
      <c r="D75" s="232"/>
      <c r="E75" s="7" t="s">
        <v>145</v>
      </c>
      <c r="F75" s="96">
        <v>305</v>
      </c>
      <c r="G75" s="91">
        <v>0</v>
      </c>
      <c r="H75" s="91">
        <v>1</v>
      </c>
      <c r="I75" s="92"/>
      <c r="J75" s="93"/>
      <c r="K75" s="94">
        <f t="shared" si="14"/>
        <v>0</v>
      </c>
      <c r="L75" s="95">
        <f t="shared" si="15"/>
        <v>305</v>
      </c>
      <c r="M75" s="281" t="s">
        <v>8</v>
      </c>
      <c r="N75" s="191">
        <v>2</v>
      </c>
      <c r="O75" s="220"/>
      <c r="P75" s="266"/>
      <c r="Q75" s="54"/>
    </row>
    <row r="76" spans="2:17" ht="15" customHeight="1" x14ac:dyDescent="0.25">
      <c r="B76" s="233" t="s">
        <v>69</v>
      </c>
      <c r="C76" s="216" t="s">
        <v>70</v>
      </c>
      <c r="D76" s="225" t="s">
        <v>105</v>
      </c>
      <c r="E76" s="13" t="s">
        <v>162</v>
      </c>
      <c r="F76" s="96">
        <v>3430</v>
      </c>
      <c r="G76" s="91">
        <v>1</v>
      </c>
      <c r="H76" s="91">
        <v>0</v>
      </c>
      <c r="I76" s="92">
        <f t="shared" si="6"/>
        <v>3430</v>
      </c>
      <c r="J76" s="93">
        <f t="shared" si="7"/>
        <v>0</v>
      </c>
      <c r="K76" s="94"/>
      <c r="L76" s="95"/>
      <c r="M76" s="284" t="s">
        <v>8</v>
      </c>
      <c r="N76" s="190">
        <v>2</v>
      </c>
      <c r="O76" s="220"/>
      <c r="P76" s="266"/>
      <c r="Q76" s="54"/>
    </row>
    <row r="77" spans="2:17" ht="15" customHeight="1" x14ac:dyDescent="0.25">
      <c r="B77" s="234"/>
      <c r="C77" s="217"/>
      <c r="D77" s="226"/>
      <c r="E77" s="7" t="s">
        <v>152</v>
      </c>
      <c r="F77" s="96">
        <v>179</v>
      </c>
      <c r="G77" s="91">
        <v>1</v>
      </c>
      <c r="H77" s="91">
        <v>0</v>
      </c>
      <c r="I77" s="92"/>
      <c r="J77" s="93"/>
      <c r="K77" s="94">
        <f t="shared" si="14"/>
        <v>179</v>
      </c>
      <c r="L77" s="95">
        <f t="shared" si="15"/>
        <v>0</v>
      </c>
      <c r="M77" s="281" t="s">
        <v>8</v>
      </c>
      <c r="N77" s="191">
        <v>2</v>
      </c>
      <c r="O77" s="220"/>
      <c r="P77" s="266"/>
      <c r="Q77" s="54"/>
    </row>
    <row r="78" spans="2:17" ht="15" customHeight="1" x14ac:dyDescent="0.25">
      <c r="B78" s="233" t="s">
        <v>71</v>
      </c>
      <c r="C78" s="216" t="s">
        <v>72</v>
      </c>
      <c r="D78" s="225" t="s">
        <v>104</v>
      </c>
      <c r="E78" s="13" t="s">
        <v>162</v>
      </c>
      <c r="F78" s="96">
        <v>9405</v>
      </c>
      <c r="G78" s="91">
        <v>1</v>
      </c>
      <c r="H78" s="91">
        <v>0</v>
      </c>
      <c r="I78" s="92">
        <f t="shared" ref="I78:I107" si="20">F78*G78</f>
        <v>9405</v>
      </c>
      <c r="J78" s="93">
        <f t="shared" ref="J78:J107" si="21">F78*H78</f>
        <v>0</v>
      </c>
      <c r="K78" s="94"/>
      <c r="L78" s="95"/>
      <c r="M78" s="284" t="s">
        <v>8</v>
      </c>
      <c r="N78" s="190">
        <v>2</v>
      </c>
      <c r="O78" s="220"/>
      <c r="P78" s="266"/>
      <c r="Q78" s="54"/>
    </row>
    <row r="79" spans="2:17" ht="15" customHeight="1" x14ac:dyDescent="0.25">
      <c r="B79" s="234"/>
      <c r="C79" s="217"/>
      <c r="D79" s="226"/>
      <c r="E79" s="7" t="s">
        <v>152</v>
      </c>
      <c r="F79" s="96">
        <v>495</v>
      </c>
      <c r="G79" s="91">
        <v>1</v>
      </c>
      <c r="H79" s="91">
        <v>0</v>
      </c>
      <c r="I79" s="92"/>
      <c r="J79" s="93"/>
      <c r="K79" s="94">
        <f t="shared" ref="K79:K108" si="22">F79*G79</f>
        <v>495</v>
      </c>
      <c r="L79" s="95">
        <f t="shared" ref="L79:L108" si="23">F79*H79</f>
        <v>0</v>
      </c>
      <c r="M79" s="281" t="s">
        <v>8</v>
      </c>
      <c r="N79" s="191">
        <v>2</v>
      </c>
      <c r="O79" s="220"/>
      <c r="P79" s="266"/>
      <c r="Q79" s="54"/>
    </row>
    <row r="80" spans="2:17" ht="15" customHeight="1" x14ac:dyDescent="0.25">
      <c r="B80" s="233" t="s">
        <v>71</v>
      </c>
      <c r="C80" s="216" t="s">
        <v>72</v>
      </c>
      <c r="D80" s="227" t="s">
        <v>73</v>
      </c>
      <c r="E80" s="10" t="s">
        <v>162</v>
      </c>
      <c r="F80" s="96">
        <v>1093</v>
      </c>
      <c r="G80" s="91">
        <v>1</v>
      </c>
      <c r="H80" s="91">
        <v>0</v>
      </c>
      <c r="I80" s="92">
        <f t="shared" si="20"/>
        <v>1093</v>
      </c>
      <c r="J80" s="93">
        <f t="shared" si="21"/>
        <v>0</v>
      </c>
      <c r="K80" s="94"/>
      <c r="L80" s="95"/>
      <c r="M80" s="284" t="s">
        <v>8</v>
      </c>
      <c r="N80" s="190">
        <v>2</v>
      </c>
      <c r="O80" s="220"/>
      <c r="P80" s="266"/>
      <c r="Q80" s="54"/>
    </row>
    <row r="81" spans="2:17" ht="15" customHeight="1" x14ac:dyDescent="0.25">
      <c r="B81" s="234"/>
      <c r="C81" s="217"/>
      <c r="D81" s="232"/>
      <c r="E81" s="7" t="s">
        <v>152</v>
      </c>
      <c r="F81" s="96">
        <v>57</v>
      </c>
      <c r="G81" s="91">
        <v>1</v>
      </c>
      <c r="H81" s="91">
        <v>0</v>
      </c>
      <c r="I81" s="92"/>
      <c r="J81" s="93"/>
      <c r="K81" s="94">
        <f t="shared" si="22"/>
        <v>57</v>
      </c>
      <c r="L81" s="95">
        <f t="shared" si="23"/>
        <v>0</v>
      </c>
      <c r="M81" s="281" t="s">
        <v>8</v>
      </c>
      <c r="N81" s="191">
        <v>2</v>
      </c>
      <c r="O81" s="220"/>
      <c r="P81" s="266"/>
      <c r="Q81" s="54"/>
    </row>
    <row r="82" spans="2:17" ht="15" customHeight="1" x14ac:dyDescent="0.25">
      <c r="B82" s="22" t="s">
        <v>74</v>
      </c>
      <c r="C82" s="24" t="s">
        <v>76</v>
      </c>
      <c r="D82" s="23" t="s">
        <v>75</v>
      </c>
      <c r="E82" s="7" t="s">
        <v>7</v>
      </c>
      <c r="F82" s="96">
        <v>312</v>
      </c>
      <c r="G82" s="91">
        <v>0</v>
      </c>
      <c r="H82" s="91">
        <v>1</v>
      </c>
      <c r="I82" s="92">
        <f t="shared" si="20"/>
        <v>0</v>
      </c>
      <c r="J82" s="93">
        <f t="shared" si="21"/>
        <v>312</v>
      </c>
      <c r="K82" s="94"/>
      <c r="L82" s="95"/>
      <c r="M82" s="284" t="s">
        <v>8</v>
      </c>
      <c r="N82" s="196">
        <v>2</v>
      </c>
      <c r="O82" s="220"/>
      <c r="P82" s="266"/>
      <c r="Q82" s="54"/>
    </row>
    <row r="83" spans="2:17" ht="15" customHeight="1" x14ac:dyDescent="0.25">
      <c r="B83" s="233" t="s">
        <v>74</v>
      </c>
      <c r="C83" s="235" t="s">
        <v>78</v>
      </c>
      <c r="D83" s="227" t="s">
        <v>77</v>
      </c>
      <c r="E83" s="10" t="s">
        <v>162</v>
      </c>
      <c r="F83" s="96">
        <v>931</v>
      </c>
      <c r="G83" s="91">
        <v>0</v>
      </c>
      <c r="H83" s="91">
        <v>1</v>
      </c>
      <c r="I83" s="92">
        <f t="shared" si="20"/>
        <v>0</v>
      </c>
      <c r="J83" s="93">
        <f t="shared" si="21"/>
        <v>931</v>
      </c>
      <c r="K83" s="94"/>
      <c r="L83" s="95"/>
      <c r="M83" s="284" t="s">
        <v>8</v>
      </c>
      <c r="N83" s="190">
        <v>2</v>
      </c>
      <c r="O83" s="220"/>
      <c r="P83" s="266"/>
      <c r="Q83" s="54"/>
    </row>
    <row r="84" spans="2:17" ht="15" customHeight="1" x14ac:dyDescent="0.25">
      <c r="B84" s="234"/>
      <c r="C84" s="236"/>
      <c r="D84" s="232"/>
      <c r="E84" s="7" t="s">
        <v>152</v>
      </c>
      <c r="F84" s="96">
        <v>49</v>
      </c>
      <c r="G84" s="91">
        <v>0</v>
      </c>
      <c r="H84" s="91">
        <v>1</v>
      </c>
      <c r="I84" s="92"/>
      <c r="J84" s="93"/>
      <c r="K84" s="94">
        <f t="shared" si="22"/>
        <v>0</v>
      </c>
      <c r="L84" s="95">
        <f t="shared" si="23"/>
        <v>49</v>
      </c>
      <c r="M84" s="281" t="s">
        <v>8</v>
      </c>
      <c r="N84" s="191">
        <v>2</v>
      </c>
      <c r="O84" s="220"/>
      <c r="P84" s="266"/>
      <c r="Q84" s="54"/>
    </row>
    <row r="85" spans="2:17" s="36" customFormat="1" x14ac:dyDescent="0.25">
      <c r="B85" s="233" t="s">
        <v>79</v>
      </c>
      <c r="C85" s="235" t="s">
        <v>81</v>
      </c>
      <c r="D85" s="227" t="s">
        <v>80</v>
      </c>
      <c r="E85" s="13" t="s">
        <v>162</v>
      </c>
      <c r="F85" s="96">
        <v>247</v>
      </c>
      <c r="G85" s="91">
        <v>1</v>
      </c>
      <c r="H85" s="91">
        <v>0</v>
      </c>
      <c r="I85" s="92">
        <f t="shared" si="20"/>
        <v>247</v>
      </c>
      <c r="J85" s="93">
        <f t="shared" si="21"/>
        <v>0</v>
      </c>
      <c r="K85" s="94"/>
      <c r="L85" s="95"/>
      <c r="M85" s="284" t="s">
        <v>8</v>
      </c>
      <c r="N85" s="190">
        <v>2</v>
      </c>
      <c r="O85" s="220"/>
      <c r="P85" s="266"/>
      <c r="Q85" s="56"/>
    </row>
    <row r="86" spans="2:17" s="36" customFormat="1" ht="15.75" thickBot="1" x14ac:dyDescent="0.3">
      <c r="B86" s="274"/>
      <c r="C86" s="253"/>
      <c r="D86" s="268"/>
      <c r="E86" s="4" t="s">
        <v>152</v>
      </c>
      <c r="F86" s="117">
        <v>13</v>
      </c>
      <c r="G86" s="91">
        <v>1</v>
      </c>
      <c r="H86" s="91">
        <v>0</v>
      </c>
      <c r="I86" s="92"/>
      <c r="J86" s="93"/>
      <c r="K86" s="94">
        <f t="shared" si="22"/>
        <v>13</v>
      </c>
      <c r="L86" s="95">
        <f t="shared" si="23"/>
        <v>0</v>
      </c>
      <c r="M86" s="290" t="s">
        <v>8</v>
      </c>
      <c r="N86" s="195">
        <v>2</v>
      </c>
      <c r="O86" s="221"/>
      <c r="P86" s="266"/>
      <c r="Q86" s="56"/>
    </row>
    <row r="87" spans="2:17" s="73" customFormat="1" ht="15.75" thickBot="1" x14ac:dyDescent="0.3">
      <c r="B87" s="144"/>
      <c r="C87" s="145"/>
      <c r="D87" s="146" t="s">
        <v>184</v>
      </c>
      <c r="E87" s="83"/>
      <c r="F87" s="113">
        <f>SUM(F44:F86)</f>
        <v>66668</v>
      </c>
      <c r="G87" s="114"/>
      <c r="H87" s="114"/>
      <c r="I87" s="75">
        <f>SUM(I44:I86)</f>
        <v>18845</v>
      </c>
      <c r="J87" s="76">
        <f>SUM(J44:J86)</f>
        <v>40859</v>
      </c>
      <c r="K87" s="77">
        <f>SUM(K44:K86)</f>
        <v>844</v>
      </c>
      <c r="L87" s="78">
        <f>SUM(L44:L86)</f>
        <v>6120</v>
      </c>
      <c r="M87" s="288">
        <f>SUM(I87:L87)</f>
        <v>66668</v>
      </c>
      <c r="N87" s="140"/>
      <c r="O87" s="141"/>
      <c r="P87" s="266"/>
      <c r="Q87" s="74"/>
    </row>
    <row r="88" spans="2:17" ht="15" customHeight="1" x14ac:dyDescent="0.25">
      <c r="B88" s="165" t="s">
        <v>46</v>
      </c>
      <c r="C88" s="142" t="s">
        <v>60</v>
      </c>
      <c r="D88" s="166" t="s">
        <v>61</v>
      </c>
      <c r="E88" s="166" t="s">
        <v>7</v>
      </c>
      <c r="F88" s="84">
        <v>2200</v>
      </c>
      <c r="G88" s="167">
        <v>1</v>
      </c>
      <c r="H88" s="167">
        <v>0</v>
      </c>
      <c r="I88" s="168">
        <f t="shared" si="20"/>
        <v>2200</v>
      </c>
      <c r="J88" s="169">
        <f t="shared" si="21"/>
        <v>0</v>
      </c>
      <c r="K88" s="170"/>
      <c r="L88" s="171"/>
      <c r="M88" s="289" t="s">
        <v>8</v>
      </c>
      <c r="N88" s="134">
        <v>2</v>
      </c>
      <c r="O88" s="214" t="s">
        <v>37</v>
      </c>
      <c r="P88" s="266"/>
      <c r="Q88" s="54"/>
    </row>
    <row r="89" spans="2:17" ht="15" customHeight="1" thickBot="1" x14ac:dyDescent="0.3">
      <c r="B89" s="178" t="s">
        <v>82</v>
      </c>
      <c r="C89" s="172" t="s">
        <v>172</v>
      </c>
      <c r="D89" s="175" t="s">
        <v>173</v>
      </c>
      <c r="E89" s="176" t="s">
        <v>7</v>
      </c>
      <c r="F89" s="177">
        <v>270</v>
      </c>
      <c r="G89" s="173">
        <v>1</v>
      </c>
      <c r="H89" s="173">
        <v>0</v>
      </c>
      <c r="I89" s="119">
        <f>F89*G89</f>
        <v>270</v>
      </c>
      <c r="J89" s="120">
        <f>F89*H89</f>
        <v>0</v>
      </c>
      <c r="K89" s="121"/>
      <c r="L89" s="122"/>
      <c r="M89" s="291" t="s">
        <v>8</v>
      </c>
      <c r="N89" s="174">
        <v>2</v>
      </c>
      <c r="O89" s="215"/>
      <c r="P89" s="266"/>
      <c r="Q89" s="54"/>
    </row>
    <row r="90" spans="2:17" ht="15" customHeight="1" thickTop="1" x14ac:dyDescent="0.25">
      <c r="B90" s="255" t="s">
        <v>187</v>
      </c>
      <c r="C90" s="257" t="s">
        <v>188</v>
      </c>
      <c r="D90" s="259" t="s">
        <v>189</v>
      </c>
      <c r="E90" s="179" t="s">
        <v>161</v>
      </c>
      <c r="F90" s="180">
        <v>1800</v>
      </c>
      <c r="G90" s="181">
        <v>1</v>
      </c>
      <c r="H90" s="181">
        <v>0</v>
      </c>
      <c r="I90" s="182">
        <v>1800</v>
      </c>
      <c r="J90" s="183"/>
      <c r="K90" s="184"/>
      <c r="L90" s="185"/>
      <c r="M90" s="292" t="s">
        <v>8</v>
      </c>
      <c r="N90" s="186">
        <v>2</v>
      </c>
      <c r="O90" s="261" t="s">
        <v>39</v>
      </c>
      <c r="P90" s="266"/>
      <c r="Q90" s="54"/>
    </row>
    <row r="91" spans="2:17" ht="15" customHeight="1" x14ac:dyDescent="0.25">
      <c r="B91" s="256"/>
      <c r="C91" s="258"/>
      <c r="D91" s="260"/>
      <c r="E91" s="187" t="s">
        <v>145</v>
      </c>
      <c r="F91" s="180">
        <v>200</v>
      </c>
      <c r="G91" s="181">
        <v>1</v>
      </c>
      <c r="H91" s="181">
        <v>0</v>
      </c>
      <c r="I91" s="188"/>
      <c r="J91" s="183"/>
      <c r="K91" s="184">
        <v>200</v>
      </c>
      <c r="L91" s="95">
        <f t="shared" si="23"/>
        <v>0</v>
      </c>
      <c r="M91" s="292" t="s">
        <v>8</v>
      </c>
      <c r="N91" s="186">
        <v>2</v>
      </c>
      <c r="O91" s="262"/>
      <c r="P91" s="266"/>
      <c r="Q91" s="54"/>
    </row>
    <row r="92" spans="2:17" ht="15" customHeight="1" x14ac:dyDescent="0.25">
      <c r="B92" s="250" t="s">
        <v>38</v>
      </c>
      <c r="C92" s="271" t="s">
        <v>40</v>
      </c>
      <c r="D92" s="275" t="s">
        <v>141</v>
      </c>
      <c r="E92" s="13" t="s">
        <v>154</v>
      </c>
      <c r="F92" s="90">
        <v>3200</v>
      </c>
      <c r="G92" s="103">
        <v>1</v>
      </c>
      <c r="H92" s="103">
        <v>0</v>
      </c>
      <c r="I92" s="104">
        <f t="shared" si="20"/>
        <v>3200</v>
      </c>
      <c r="J92" s="105">
        <f t="shared" si="21"/>
        <v>0</v>
      </c>
      <c r="K92" s="106"/>
      <c r="L92" s="107"/>
      <c r="M92" s="293" t="s">
        <v>8</v>
      </c>
      <c r="N92" s="196">
        <v>2</v>
      </c>
      <c r="O92" s="263"/>
      <c r="P92" s="266"/>
      <c r="Q92" s="54"/>
    </row>
    <row r="93" spans="2:17" ht="15" customHeight="1" thickBot="1" x14ac:dyDescent="0.3">
      <c r="B93" s="273"/>
      <c r="C93" s="272"/>
      <c r="D93" s="276"/>
      <c r="E93" s="26" t="s">
        <v>153</v>
      </c>
      <c r="F93" s="116">
        <v>3200</v>
      </c>
      <c r="G93" s="118">
        <v>1</v>
      </c>
      <c r="H93" s="118">
        <v>0</v>
      </c>
      <c r="I93" s="119"/>
      <c r="J93" s="120"/>
      <c r="K93" s="121">
        <f t="shared" si="22"/>
        <v>3200</v>
      </c>
      <c r="L93" s="122">
        <f t="shared" si="23"/>
        <v>0</v>
      </c>
      <c r="M93" s="294" t="s">
        <v>8</v>
      </c>
      <c r="N93" s="197">
        <v>2</v>
      </c>
      <c r="O93" s="264"/>
      <c r="P93" s="266"/>
      <c r="Q93" s="54"/>
    </row>
    <row r="94" spans="2:17" ht="15" customHeight="1" thickTop="1" x14ac:dyDescent="0.25">
      <c r="B94" s="254" t="s">
        <v>58</v>
      </c>
      <c r="C94" s="277" t="s">
        <v>50</v>
      </c>
      <c r="D94" s="269" t="s">
        <v>57</v>
      </c>
      <c r="E94" s="12" t="s">
        <v>155</v>
      </c>
      <c r="F94" s="97">
        <v>504</v>
      </c>
      <c r="G94" s="98">
        <v>0</v>
      </c>
      <c r="H94" s="98">
        <v>1</v>
      </c>
      <c r="I94" s="154">
        <f t="shared" si="20"/>
        <v>0</v>
      </c>
      <c r="J94" s="155">
        <f t="shared" si="21"/>
        <v>504</v>
      </c>
      <c r="K94" s="156"/>
      <c r="L94" s="157"/>
      <c r="M94" s="283" t="s">
        <v>8</v>
      </c>
      <c r="N94" s="193">
        <v>2</v>
      </c>
      <c r="O94" s="219" t="s">
        <v>47</v>
      </c>
      <c r="P94" s="266"/>
      <c r="Q94" s="54"/>
    </row>
    <row r="95" spans="2:17" ht="15" customHeight="1" x14ac:dyDescent="0.25">
      <c r="B95" s="234"/>
      <c r="C95" s="217"/>
      <c r="D95" s="226"/>
      <c r="E95" s="7" t="s">
        <v>151</v>
      </c>
      <c r="F95" s="96">
        <v>336</v>
      </c>
      <c r="G95" s="91">
        <v>0</v>
      </c>
      <c r="H95" s="91">
        <v>1</v>
      </c>
      <c r="I95" s="92"/>
      <c r="J95" s="93"/>
      <c r="K95" s="94">
        <f t="shared" si="22"/>
        <v>0</v>
      </c>
      <c r="L95" s="95">
        <f t="shared" si="23"/>
        <v>336</v>
      </c>
      <c r="M95" s="281" t="s">
        <v>8</v>
      </c>
      <c r="N95" s="191">
        <v>2</v>
      </c>
      <c r="O95" s="218"/>
      <c r="P95" s="266"/>
      <c r="Q95" s="54"/>
    </row>
    <row r="96" spans="2:17" ht="15" customHeight="1" x14ac:dyDescent="0.25">
      <c r="B96" s="233" t="s">
        <v>48</v>
      </c>
      <c r="C96" s="216" t="s">
        <v>51</v>
      </c>
      <c r="D96" s="225" t="s">
        <v>55</v>
      </c>
      <c r="E96" s="7" t="s">
        <v>155</v>
      </c>
      <c r="F96" s="96">
        <v>504</v>
      </c>
      <c r="G96" s="91">
        <v>0</v>
      </c>
      <c r="H96" s="91">
        <v>1</v>
      </c>
      <c r="I96" s="92">
        <f t="shared" si="20"/>
        <v>0</v>
      </c>
      <c r="J96" s="93">
        <f t="shared" si="21"/>
        <v>504</v>
      </c>
      <c r="K96" s="94"/>
      <c r="L96" s="95"/>
      <c r="M96" s="284" t="s">
        <v>8</v>
      </c>
      <c r="N96" s="190">
        <v>2</v>
      </c>
      <c r="O96" s="218"/>
      <c r="P96" s="266"/>
      <c r="Q96" s="54"/>
    </row>
    <row r="97" spans="2:17" ht="15" customHeight="1" x14ac:dyDescent="0.25">
      <c r="B97" s="234"/>
      <c r="C97" s="217"/>
      <c r="D97" s="226"/>
      <c r="E97" s="7" t="s">
        <v>151</v>
      </c>
      <c r="F97" s="96">
        <v>336</v>
      </c>
      <c r="G97" s="91">
        <v>0</v>
      </c>
      <c r="H97" s="91">
        <v>1</v>
      </c>
      <c r="I97" s="92"/>
      <c r="J97" s="93"/>
      <c r="K97" s="94">
        <f t="shared" si="22"/>
        <v>0</v>
      </c>
      <c r="L97" s="95">
        <f t="shared" si="23"/>
        <v>336</v>
      </c>
      <c r="M97" s="281" t="s">
        <v>8</v>
      </c>
      <c r="N97" s="191">
        <v>2</v>
      </c>
      <c r="O97" s="218"/>
      <c r="P97" s="266"/>
      <c r="Q97" s="54"/>
    </row>
    <row r="98" spans="2:17" ht="15" customHeight="1" x14ac:dyDescent="0.25">
      <c r="B98" s="233" t="s">
        <v>59</v>
      </c>
      <c r="C98" s="216" t="s">
        <v>53</v>
      </c>
      <c r="D98" s="225" t="s">
        <v>54</v>
      </c>
      <c r="E98" s="7" t="s">
        <v>155</v>
      </c>
      <c r="F98" s="96">
        <v>930</v>
      </c>
      <c r="G98" s="91">
        <v>0</v>
      </c>
      <c r="H98" s="91">
        <v>1</v>
      </c>
      <c r="I98" s="92">
        <f t="shared" si="20"/>
        <v>0</v>
      </c>
      <c r="J98" s="93">
        <f t="shared" si="21"/>
        <v>930</v>
      </c>
      <c r="K98" s="94"/>
      <c r="L98" s="95"/>
      <c r="M98" s="284" t="s">
        <v>8</v>
      </c>
      <c r="N98" s="190">
        <v>2</v>
      </c>
      <c r="O98" s="218"/>
      <c r="P98" s="266"/>
      <c r="Q98" s="54"/>
    </row>
    <row r="99" spans="2:17" ht="15" customHeight="1" x14ac:dyDescent="0.25">
      <c r="B99" s="234"/>
      <c r="C99" s="217"/>
      <c r="D99" s="226"/>
      <c r="E99" s="7" t="s">
        <v>151</v>
      </c>
      <c r="F99" s="96">
        <v>620</v>
      </c>
      <c r="G99" s="91">
        <v>0</v>
      </c>
      <c r="H99" s="91">
        <v>1</v>
      </c>
      <c r="I99" s="92"/>
      <c r="J99" s="93"/>
      <c r="K99" s="94">
        <f t="shared" si="22"/>
        <v>0</v>
      </c>
      <c r="L99" s="95">
        <f t="shared" si="23"/>
        <v>620</v>
      </c>
      <c r="M99" s="281" t="s">
        <v>8</v>
      </c>
      <c r="N99" s="191">
        <v>2</v>
      </c>
      <c r="O99" s="218"/>
      <c r="P99" s="266"/>
      <c r="Q99" s="54"/>
    </row>
    <row r="100" spans="2:17" ht="15" customHeight="1" x14ac:dyDescent="0.25">
      <c r="B100" s="233" t="s">
        <v>49</v>
      </c>
      <c r="C100" s="216" t="s">
        <v>52</v>
      </c>
      <c r="D100" s="225" t="s">
        <v>56</v>
      </c>
      <c r="E100" s="7" t="s">
        <v>155</v>
      </c>
      <c r="F100" s="96">
        <v>930</v>
      </c>
      <c r="G100" s="91">
        <v>0</v>
      </c>
      <c r="H100" s="91">
        <v>1</v>
      </c>
      <c r="I100" s="92">
        <f t="shared" si="20"/>
        <v>0</v>
      </c>
      <c r="J100" s="93">
        <f t="shared" si="21"/>
        <v>930</v>
      </c>
      <c r="K100" s="94"/>
      <c r="L100" s="95"/>
      <c r="M100" s="284" t="s">
        <v>8</v>
      </c>
      <c r="N100" s="190">
        <v>2</v>
      </c>
      <c r="O100" s="218"/>
      <c r="P100" s="266"/>
      <c r="Q100" s="54"/>
    </row>
    <row r="101" spans="2:17" ht="15" customHeight="1" x14ac:dyDescent="0.25">
      <c r="B101" s="234"/>
      <c r="C101" s="217"/>
      <c r="D101" s="226"/>
      <c r="E101" s="7" t="s">
        <v>151</v>
      </c>
      <c r="F101" s="96">
        <v>620</v>
      </c>
      <c r="G101" s="91">
        <v>0</v>
      </c>
      <c r="H101" s="91">
        <v>1</v>
      </c>
      <c r="I101" s="92"/>
      <c r="J101" s="93"/>
      <c r="K101" s="94">
        <f t="shared" si="22"/>
        <v>0</v>
      </c>
      <c r="L101" s="95">
        <f t="shared" si="23"/>
        <v>620</v>
      </c>
      <c r="M101" s="281" t="s">
        <v>8</v>
      </c>
      <c r="N101" s="191">
        <v>2</v>
      </c>
      <c r="O101" s="218"/>
      <c r="P101" s="266"/>
      <c r="Q101" s="54"/>
    </row>
    <row r="102" spans="2:17" ht="15" customHeight="1" x14ac:dyDescent="0.25">
      <c r="B102" s="233" t="s">
        <v>21</v>
      </c>
      <c r="C102" s="216">
        <v>1210</v>
      </c>
      <c r="D102" s="225" t="s">
        <v>88</v>
      </c>
      <c r="E102" s="7" t="s">
        <v>154</v>
      </c>
      <c r="F102" s="96">
        <v>8000</v>
      </c>
      <c r="G102" s="91">
        <v>0</v>
      </c>
      <c r="H102" s="91">
        <v>1</v>
      </c>
      <c r="I102" s="92">
        <f t="shared" si="20"/>
        <v>0</v>
      </c>
      <c r="J102" s="93">
        <f t="shared" si="21"/>
        <v>8000</v>
      </c>
      <c r="K102" s="94"/>
      <c r="L102" s="95"/>
      <c r="M102" s="284" t="s">
        <v>8</v>
      </c>
      <c r="N102" s="190">
        <v>2</v>
      </c>
      <c r="O102" s="218"/>
      <c r="P102" s="266"/>
      <c r="Q102" s="54"/>
    </row>
    <row r="103" spans="2:17" ht="15" customHeight="1" x14ac:dyDescent="0.25">
      <c r="B103" s="234"/>
      <c r="C103" s="217"/>
      <c r="D103" s="226"/>
      <c r="E103" s="10" t="s">
        <v>153</v>
      </c>
      <c r="F103" s="96">
        <v>8000</v>
      </c>
      <c r="G103" s="91">
        <v>0</v>
      </c>
      <c r="H103" s="91">
        <v>1</v>
      </c>
      <c r="I103" s="92"/>
      <c r="J103" s="93"/>
      <c r="K103" s="94">
        <f t="shared" si="22"/>
        <v>0</v>
      </c>
      <c r="L103" s="95">
        <f t="shared" si="23"/>
        <v>8000</v>
      </c>
      <c r="M103" s="281" t="s">
        <v>8</v>
      </c>
      <c r="N103" s="191">
        <v>2</v>
      </c>
      <c r="O103" s="218"/>
      <c r="P103" s="266"/>
      <c r="Q103" s="54"/>
    </row>
    <row r="104" spans="2:17" ht="15" customHeight="1" x14ac:dyDescent="0.25">
      <c r="B104" s="233" t="s">
        <v>21</v>
      </c>
      <c r="C104" s="216">
        <v>1373</v>
      </c>
      <c r="D104" s="225" t="s">
        <v>89</v>
      </c>
      <c r="E104" s="7" t="s">
        <v>159</v>
      </c>
      <c r="F104" s="96">
        <v>512</v>
      </c>
      <c r="G104" s="91">
        <v>0</v>
      </c>
      <c r="H104" s="91">
        <v>1</v>
      </c>
      <c r="I104" s="92">
        <f t="shared" si="20"/>
        <v>0</v>
      </c>
      <c r="J104" s="93">
        <f t="shared" si="21"/>
        <v>512</v>
      </c>
      <c r="K104" s="94"/>
      <c r="L104" s="95"/>
      <c r="M104" s="284" t="s">
        <v>8</v>
      </c>
      <c r="N104" s="190">
        <v>2</v>
      </c>
      <c r="O104" s="218"/>
      <c r="P104" s="266"/>
      <c r="Q104" s="54"/>
    </row>
    <row r="105" spans="2:17" ht="15" customHeight="1" x14ac:dyDescent="0.25">
      <c r="B105" s="234"/>
      <c r="C105" s="217"/>
      <c r="D105" s="226"/>
      <c r="E105" s="7" t="s">
        <v>143</v>
      </c>
      <c r="F105" s="96">
        <v>128</v>
      </c>
      <c r="G105" s="91">
        <v>0</v>
      </c>
      <c r="H105" s="91">
        <v>1</v>
      </c>
      <c r="I105" s="92"/>
      <c r="J105" s="93"/>
      <c r="K105" s="94">
        <f t="shared" si="22"/>
        <v>0</v>
      </c>
      <c r="L105" s="95">
        <f t="shared" si="23"/>
        <v>128</v>
      </c>
      <c r="M105" s="281" t="s">
        <v>8</v>
      </c>
      <c r="N105" s="191">
        <v>2</v>
      </c>
      <c r="O105" s="218"/>
      <c r="P105" s="266"/>
      <c r="Q105" s="54"/>
    </row>
    <row r="106" spans="2:17" ht="15" customHeight="1" x14ac:dyDescent="0.25">
      <c r="B106" s="27" t="s">
        <v>21</v>
      </c>
      <c r="C106" s="17">
        <v>1206</v>
      </c>
      <c r="D106" s="15" t="s">
        <v>90</v>
      </c>
      <c r="E106" s="7" t="s">
        <v>7</v>
      </c>
      <c r="F106" s="96">
        <v>500</v>
      </c>
      <c r="G106" s="91">
        <v>1</v>
      </c>
      <c r="H106" s="91">
        <v>0</v>
      </c>
      <c r="I106" s="92">
        <f t="shared" si="20"/>
        <v>500</v>
      </c>
      <c r="J106" s="93">
        <f t="shared" si="21"/>
        <v>0</v>
      </c>
      <c r="K106" s="94"/>
      <c r="L106" s="95"/>
      <c r="M106" s="284" t="s">
        <v>8</v>
      </c>
      <c r="N106" s="196">
        <v>2</v>
      </c>
      <c r="O106" s="218"/>
      <c r="P106" s="266"/>
      <c r="Q106" s="54"/>
    </row>
    <row r="107" spans="2:17" s="36" customFormat="1" x14ac:dyDescent="0.25">
      <c r="B107" s="233" t="s">
        <v>21</v>
      </c>
      <c r="C107" s="216">
        <v>1204</v>
      </c>
      <c r="D107" s="227" t="s">
        <v>91</v>
      </c>
      <c r="E107" s="7" t="s">
        <v>147</v>
      </c>
      <c r="F107" s="96">
        <v>375</v>
      </c>
      <c r="G107" s="91">
        <v>0</v>
      </c>
      <c r="H107" s="91">
        <v>1</v>
      </c>
      <c r="I107" s="92">
        <f t="shared" si="20"/>
        <v>0</v>
      </c>
      <c r="J107" s="93">
        <f t="shared" si="21"/>
        <v>375</v>
      </c>
      <c r="K107" s="94"/>
      <c r="L107" s="95"/>
      <c r="M107" s="284" t="s">
        <v>8</v>
      </c>
      <c r="N107" s="190">
        <v>2</v>
      </c>
      <c r="O107" s="218"/>
      <c r="P107" s="266"/>
      <c r="Q107" s="56"/>
    </row>
    <row r="108" spans="2:17" s="36" customFormat="1" ht="15.75" thickBot="1" x14ac:dyDescent="0.3">
      <c r="B108" s="274"/>
      <c r="C108" s="270"/>
      <c r="D108" s="268"/>
      <c r="E108" s="158" t="s">
        <v>157</v>
      </c>
      <c r="F108" s="138">
        <v>875</v>
      </c>
      <c r="G108" s="159">
        <v>0</v>
      </c>
      <c r="H108" s="159">
        <v>1</v>
      </c>
      <c r="I108" s="160"/>
      <c r="J108" s="161"/>
      <c r="K108" s="162">
        <f t="shared" si="22"/>
        <v>0</v>
      </c>
      <c r="L108" s="163">
        <f t="shared" si="23"/>
        <v>875</v>
      </c>
      <c r="M108" s="290" t="s">
        <v>8</v>
      </c>
      <c r="N108" s="195">
        <v>2</v>
      </c>
      <c r="O108" s="267"/>
      <c r="P108" s="266"/>
      <c r="Q108" s="56"/>
    </row>
    <row r="109" spans="2:17" s="73" customFormat="1" ht="15.75" thickBot="1" x14ac:dyDescent="0.3">
      <c r="B109" s="144"/>
      <c r="C109" s="145"/>
      <c r="D109" s="146" t="s">
        <v>185</v>
      </c>
      <c r="E109" s="147"/>
      <c r="F109" s="136">
        <f>SUM(F88:F108)</f>
        <v>34040</v>
      </c>
      <c r="G109" s="137"/>
      <c r="H109" s="137"/>
      <c r="I109" s="150">
        <f>SUM(I88:I108)</f>
        <v>7970</v>
      </c>
      <c r="J109" s="151">
        <f>SUM(J88:J108)</f>
        <v>11755</v>
      </c>
      <c r="K109" s="152">
        <f>SUM(K88:K108)</f>
        <v>3400</v>
      </c>
      <c r="L109" s="153">
        <f>SUM(L88:L108)</f>
        <v>10915</v>
      </c>
      <c r="M109" s="295">
        <f>SUM(I109:L109)</f>
        <v>34040</v>
      </c>
      <c r="N109" s="140"/>
      <c r="O109" s="141"/>
      <c r="P109" s="266"/>
      <c r="Q109" s="74"/>
    </row>
    <row r="110" spans="2:17" ht="15" customHeight="1" thickTop="1" x14ac:dyDescent="0.25">
      <c r="B110" s="67"/>
      <c r="C110" s="68"/>
      <c r="D110" s="42" t="s">
        <v>63</v>
      </c>
      <c r="E110" s="35" t="s">
        <v>140</v>
      </c>
      <c r="F110" s="109">
        <v>1250</v>
      </c>
      <c r="G110" s="110">
        <v>0.5</v>
      </c>
      <c r="H110" s="110">
        <v>0.5</v>
      </c>
      <c r="I110" s="210">
        <f t="shared" ref="I110" si="24">F110*G110</f>
        <v>625</v>
      </c>
      <c r="J110" s="211">
        <f t="shared" ref="J110" si="25">F110*H110</f>
        <v>625</v>
      </c>
      <c r="K110" s="64"/>
      <c r="L110" s="66"/>
      <c r="M110" s="296" t="s">
        <v>8</v>
      </c>
      <c r="N110" s="203">
        <v>2</v>
      </c>
      <c r="O110" s="71"/>
      <c r="P110" s="135"/>
      <c r="Q110" s="54"/>
    </row>
    <row r="111" spans="2:17" ht="15.75" customHeight="1" thickBot="1" x14ac:dyDescent="0.3">
      <c r="B111" s="69"/>
      <c r="C111" s="70"/>
      <c r="D111" s="43" t="s">
        <v>63</v>
      </c>
      <c r="E111" s="37" t="s">
        <v>144</v>
      </c>
      <c r="F111" s="111">
        <v>1250</v>
      </c>
      <c r="G111" s="112">
        <v>0.5</v>
      </c>
      <c r="H111" s="112">
        <v>0.5</v>
      </c>
      <c r="I111" s="60"/>
      <c r="J111" s="62"/>
      <c r="K111" s="212">
        <f t="shared" ref="K111" si="26">F111*G111</f>
        <v>625</v>
      </c>
      <c r="L111" s="213">
        <f t="shared" ref="L111" si="27">F111*H111</f>
        <v>625</v>
      </c>
      <c r="M111" s="297" t="s">
        <v>8</v>
      </c>
      <c r="N111" s="205">
        <v>2</v>
      </c>
      <c r="O111" s="72"/>
      <c r="P111" s="204"/>
      <c r="Q111" s="54"/>
    </row>
    <row r="112" spans="2:17" s="73" customFormat="1" ht="15.75" thickBot="1" x14ac:dyDescent="0.3">
      <c r="B112" s="144"/>
      <c r="C112" s="145"/>
      <c r="D112" s="146" t="s">
        <v>190</v>
      </c>
      <c r="E112" s="147"/>
      <c r="F112" s="136">
        <f>SUM(F110:F111)</f>
        <v>2500</v>
      </c>
      <c r="G112" s="137"/>
      <c r="H112" s="137"/>
      <c r="I112" s="150">
        <f>SUM(I110:I111)</f>
        <v>625</v>
      </c>
      <c r="J112" s="151">
        <f>SUM(J110:J111)</f>
        <v>625</v>
      </c>
      <c r="K112" s="151">
        <f t="shared" ref="K112:L112" si="28">SUM(K110:K111)</f>
        <v>625</v>
      </c>
      <c r="L112" s="151">
        <f t="shared" si="28"/>
        <v>625</v>
      </c>
      <c r="M112" s="295">
        <f>SUM(I112:L112)</f>
        <v>2500</v>
      </c>
      <c r="N112" s="206"/>
      <c r="O112" s="207"/>
      <c r="P112" s="208"/>
      <c r="Q112" s="74"/>
    </row>
    <row r="113" spans="2:15" x14ac:dyDescent="0.25">
      <c r="B113" s="57"/>
      <c r="C113" s="57"/>
      <c r="D113" s="58" t="s">
        <v>27</v>
      </c>
      <c r="E113" s="57"/>
      <c r="I113" s="33"/>
      <c r="J113" s="33"/>
      <c r="K113" s="33"/>
      <c r="L113" s="33"/>
      <c r="N113" s="200"/>
    </row>
    <row r="114" spans="2:15" x14ac:dyDescent="0.25">
      <c r="F114" s="123">
        <f>SUM(F112,F109,F87,F43,F29)</f>
        <v>181556.2</v>
      </c>
      <c r="G114" s="124"/>
      <c r="H114" s="124"/>
      <c r="I114" s="202">
        <f>I29+I43+I87+I109+I112</f>
        <v>75854</v>
      </c>
      <c r="J114" s="125">
        <f>SUM(J112,J109,J87,J43,J29)</f>
        <v>69703.399999999994</v>
      </c>
      <c r="K114" s="126">
        <f>SUM(K112,K109,K87,K43,K29)</f>
        <v>10469</v>
      </c>
      <c r="L114" s="127">
        <f>SUM(L112,L109,L87,L43,L29)</f>
        <v>25529.8</v>
      </c>
      <c r="M114" s="298"/>
      <c r="N114" s="200"/>
    </row>
    <row r="115" spans="2:15" x14ac:dyDescent="0.25">
      <c r="F115" s="129"/>
      <c r="G115" s="130"/>
      <c r="I115" s="2"/>
      <c r="J115" s="2"/>
      <c r="K115" s="2"/>
      <c r="L115" s="128">
        <f>SUM(I114:L114)</f>
        <v>181556.19999999998</v>
      </c>
      <c r="M115" s="299"/>
      <c r="N115" s="200"/>
    </row>
    <row r="116" spans="2:15" x14ac:dyDescent="0.25">
      <c r="F116" s="29" t="s">
        <v>191</v>
      </c>
      <c r="I116" s="33">
        <f>SUM($I$110:$I$111,$I$88:$I$108,$I$44:$I$86,$I$30:$I$42,$I$4:$I$28)-$I$39-$I$14-$I$8-$I$7-$I$6</f>
        <v>48529</v>
      </c>
      <c r="J116" s="33">
        <f>SUM(J110:J111,J88:J108,J44:J86,J30:J42,J4:J28)-J30</f>
        <v>69523.399999999994</v>
      </c>
      <c r="K116" s="33">
        <f>SUM(K110:K111,K88:K108,K44:K86,K30:K42,K4:K28)</f>
        <v>10469</v>
      </c>
      <c r="L116" s="33">
        <f>SUM(L110:L111,L88:L108,L44:L86,L30:L42,L4:L28)-L40-L31</f>
        <v>22159.8</v>
      </c>
      <c r="M116" s="300">
        <f>SUM(I116:L116)</f>
        <v>150681.19999999998</v>
      </c>
      <c r="N116" s="209"/>
    </row>
    <row r="117" spans="2:15" x14ac:dyDescent="0.25">
      <c r="H117" s="2"/>
      <c r="I117" s="33"/>
      <c r="J117" s="33"/>
      <c r="K117" s="33"/>
      <c r="L117" s="33"/>
      <c r="M117" s="301"/>
    </row>
    <row r="118" spans="2:15" x14ac:dyDescent="0.25">
      <c r="H118" s="2"/>
      <c r="I118" s="2"/>
      <c r="J118" s="2"/>
      <c r="K118" s="2"/>
      <c r="L118" s="2"/>
      <c r="N118" s="201"/>
    </row>
    <row r="119" spans="2:15" x14ac:dyDescent="0.25">
      <c r="F119" s="2"/>
      <c r="G119" s="2"/>
      <c r="H119" s="2"/>
      <c r="I119" s="2"/>
      <c r="J119" s="2"/>
      <c r="K119" s="2"/>
      <c r="L119" s="2"/>
    </row>
    <row r="120" spans="2:15" x14ac:dyDescent="0.25">
      <c r="H120" s="2"/>
      <c r="I120" s="2"/>
      <c r="J120" s="2"/>
      <c r="K120" s="2"/>
      <c r="L120" s="2"/>
      <c r="M120" s="302"/>
      <c r="O120" s="2"/>
    </row>
    <row r="121" spans="2:15" x14ac:dyDescent="0.25">
      <c r="F121" s="2"/>
      <c r="G121" s="2"/>
      <c r="H121" s="2"/>
      <c r="I121" s="2"/>
      <c r="J121" s="2"/>
      <c r="K121" s="2"/>
      <c r="L121" s="2"/>
    </row>
    <row r="122" spans="2:15" x14ac:dyDescent="0.25">
      <c r="F122" s="2"/>
      <c r="G122" s="2"/>
      <c r="H122" s="2"/>
      <c r="I122" s="2"/>
      <c r="J122" s="2"/>
      <c r="K122" s="2"/>
      <c r="L122" s="2"/>
      <c r="M122" s="302"/>
      <c r="O122" s="2"/>
    </row>
    <row r="123" spans="2:15" x14ac:dyDescent="0.25">
      <c r="F123" s="2"/>
      <c r="G123" s="2"/>
      <c r="H123" s="2"/>
      <c r="I123" s="2"/>
      <c r="J123" s="2"/>
      <c r="K123" s="2"/>
      <c r="L123" s="2"/>
      <c r="M123" s="302"/>
      <c r="O123" s="2"/>
    </row>
    <row r="124" spans="2:15" x14ac:dyDescent="0.25">
      <c r="F124" s="2"/>
      <c r="G124" s="2"/>
      <c r="H124" s="2"/>
      <c r="I124" s="2"/>
      <c r="J124" s="2"/>
      <c r="K124" s="2"/>
      <c r="L124" s="2"/>
      <c r="M124" s="302"/>
      <c r="O124" s="2"/>
    </row>
    <row r="125" spans="2:15" x14ac:dyDescent="0.25">
      <c r="F125" s="2"/>
      <c r="G125" s="2"/>
      <c r="H125" s="2"/>
      <c r="I125" s="2"/>
      <c r="J125" s="2"/>
      <c r="K125" s="2"/>
      <c r="L125" s="2"/>
      <c r="M125" s="302"/>
      <c r="O125" s="2"/>
    </row>
    <row r="126" spans="2:15" x14ac:dyDescent="0.25">
      <c r="F126" s="2"/>
      <c r="G126" s="2"/>
      <c r="H126" s="2"/>
      <c r="I126" s="2"/>
      <c r="J126" s="2"/>
      <c r="K126" s="2"/>
      <c r="L126" s="2"/>
      <c r="M126" s="302"/>
      <c r="O126" s="2"/>
    </row>
    <row r="127" spans="2:15" x14ac:dyDescent="0.25">
      <c r="F127" s="2"/>
      <c r="G127" s="2"/>
      <c r="H127" s="2"/>
      <c r="I127" s="2"/>
      <c r="J127" s="2"/>
      <c r="K127" s="2"/>
      <c r="L127" s="2"/>
      <c r="M127" s="302"/>
      <c r="O127" s="2"/>
    </row>
    <row r="128" spans="2:15" x14ac:dyDescent="0.25">
      <c r="F128" s="2"/>
      <c r="G128" s="2"/>
      <c r="H128" s="2"/>
      <c r="I128" s="2"/>
      <c r="J128" s="2"/>
      <c r="K128" s="2"/>
      <c r="L128" s="2"/>
      <c r="M128" s="302"/>
      <c r="O128" s="2"/>
    </row>
    <row r="129" spans="6:15" x14ac:dyDescent="0.25">
      <c r="F129" s="2"/>
      <c r="G129" s="2"/>
      <c r="H129" s="2"/>
      <c r="I129" s="2"/>
      <c r="J129" s="2"/>
      <c r="K129" s="2"/>
      <c r="L129" s="2"/>
      <c r="M129" s="302"/>
      <c r="O129" s="2"/>
    </row>
    <row r="130" spans="6:15" x14ac:dyDescent="0.25">
      <c r="F130" s="2"/>
      <c r="G130" s="2"/>
      <c r="H130" s="2"/>
      <c r="I130" s="2"/>
      <c r="J130" s="2"/>
      <c r="K130" s="2"/>
      <c r="L130" s="2"/>
      <c r="M130" s="302"/>
      <c r="O130" s="2"/>
    </row>
    <row r="131" spans="6:15" x14ac:dyDescent="0.25">
      <c r="F131" s="2"/>
      <c r="G131" s="2"/>
      <c r="H131" s="2"/>
      <c r="I131" s="2"/>
      <c r="J131" s="2"/>
      <c r="K131" s="2"/>
      <c r="L131" s="2"/>
      <c r="M131" s="302"/>
      <c r="O131" s="2"/>
    </row>
    <row r="132" spans="6:15" x14ac:dyDescent="0.25">
      <c r="F132" s="2"/>
      <c r="G132" s="2"/>
      <c r="H132" s="2"/>
      <c r="I132" s="2"/>
      <c r="J132" s="2"/>
      <c r="K132" s="2"/>
      <c r="L132" s="2"/>
      <c r="M132" s="302"/>
      <c r="O132" s="2"/>
    </row>
    <row r="133" spans="6:15" x14ac:dyDescent="0.25">
      <c r="F133" s="2"/>
      <c r="G133" s="2"/>
      <c r="H133" s="2"/>
      <c r="I133" s="2"/>
      <c r="J133" s="2"/>
      <c r="K133" s="2"/>
      <c r="L133" s="2"/>
      <c r="M133" s="302"/>
      <c r="O133" s="2"/>
    </row>
    <row r="134" spans="6:15" x14ac:dyDescent="0.25">
      <c r="F134" s="2"/>
      <c r="G134" s="2"/>
      <c r="H134" s="2"/>
      <c r="I134" s="2"/>
      <c r="J134" s="2"/>
      <c r="K134" s="2"/>
      <c r="L134" s="2"/>
      <c r="M134" s="302"/>
      <c r="O134" s="2"/>
    </row>
    <row r="135" spans="6:15" x14ac:dyDescent="0.25">
      <c r="F135" s="2"/>
      <c r="G135" s="2"/>
      <c r="H135" s="2"/>
      <c r="I135" s="2"/>
      <c r="J135" s="2"/>
      <c r="K135" s="2"/>
      <c r="L135" s="2"/>
      <c r="M135" s="302"/>
      <c r="O135" s="2"/>
    </row>
    <row r="136" spans="6:15" x14ac:dyDescent="0.25">
      <c r="F136" s="2"/>
      <c r="G136" s="2"/>
      <c r="H136" s="2"/>
      <c r="I136" s="2"/>
      <c r="J136" s="2"/>
      <c r="K136" s="2"/>
      <c r="L136" s="2"/>
      <c r="M136" s="302"/>
      <c r="O136" s="2"/>
    </row>
    <row r="137" spans="6:15" x14ac:dyDescent="0.25">
      <c r="F137" s="2"/>
      <c r="G137" s="2"/>
      <c r="H137" s="2"/>
      <c r="I137" s="2"/>
      <c r="J137" s="2"/>
      <c r="K137" s="2"/>
      <c r="L137" s="2"/>
      <c r="M137" s="302"/>
      <c r="O137" s="2"/>
    </row>
    <row r="138" spans="6:15" x14ac:dyDescent="0.25">
      <c r="F138" s="2"/>
      <c r="G138" s="2"/>
      <c r="H138" s="2"/>
      <c r="I138" s="2"/>
      <c r="J138" s="2"/>
      <c r="K138" s="2"/>
      <c r="L138" s="2"/>
      <c r="M138" s="302"/>
      <c r="O138" s="2"/>
    </row>
    <row r="139" spans="6:15" x14ac:dyDescent="0.25">
      <c r="F139" s="2"/>
      <c r="G139" s="2"/>
      <c r="H139" s="2"/>
      <c r="I139" s="2"/>
      <c r="J139" s="2"/>
      <c r="K139" s="2"/>
      <c r="L139" s="2"/>
      <c r="M139" s="302"/>
      <c r="O139" s="2"/>
    </row>
    <row r="140" spans="6:15" x14ac:dyDescent="0.25">
      <c r="F140" s="2"/>
      <c r="G140" s="2"/>
      <c r="H140" s="2"/>
      <c r="I140" s="2"/>
      <c r="J140" s="2"/>
      <c r="K140" s="2"/>
      <c r="L140" s="2"/>
      <c r="M140" s="302"/>
      <c r="O140" s="2"/>
    </row>
    <row r="141" spans="6:15" x14ac:dyDescent="0.25">
      <c r="F141" s="2"/>
      <c r="G141" s="2"/>
      <c r="H141" s="2"/>
      <c r="I141" s="2"/>
      <c r="J141" s="2"/>
      <c r="K141" s="2"/>
      <c r="L141" s="2"/>
      <c r="M141" s="302"/>
      <c r="O141" s="2"/>
    </row>
    <row r="142" spans="6:15" x14ac:dyDescent="0.25">
      <c r="F142" s="2"/>
      <c r="G142" s="2"/>
      <c r="H142" s="2"/>
      <c r="I142" s="2"/>
      <c r="J142" s="2"/>
      <c r="K142" s="2"/>
      <c r="L142" s="2"/>
      <c r="M142" s="302"/>
      <c r="O142" s="2"/>
    </row>
    <row r="143" spans="6:15" x14ac:dyDescent="0.25">
      <c r="F143" s="2"/>
      <c r="G143" s="2"/>
      <c r="H143" s="2"/>
      <c r="I143" s="2"/>
      <c r="J143" s="2"/>
      <c r="K143" s="2"/>
      <c r="L143" s="2"/>
      <c r="M143" s="302"/>
      <c r="O143" s="2"/>
    </row>
    <row r="144" spans="6:15" x14ac:dyDescent="0.25">
      <c r="F144" s="2"/>
      <c r="G144" s="2"/>
      <c r="H144" s="2"/>
      <c r="I144" s="2"/>
      <c r="J144" s="2"/>
      <c r="K144" s="2"/>
      <c r="L144" s="2"/>
      <c r="M144" s="302"/>
      <c r="O144" s="2"/>
    </row>
    <row r="145" spans="6:15" x14ac:dyDescent="0.25">
      <c r="F145" s="2"/>
      <c r="G145" s="2"/>
      <c r="H145" s="2"/>
      <c r="I145" s="2"/>
      <c r="J145" s="2"/>
      <c r="K145" s="2"/>
      <c r="L145" s="2"/>
      <c r="M145" s="302"/>
      <c r="O145" s="2"/>
    </row>
    <row r="146" spans="6:15" x14ac:dyDescent="0.25">
      <c r="F146" s="2"/>
      <c r="G146" s="2"/>
      <c r="H146" s="2"/>
      <c r="I146" s="2"/>
      <c r="J146" s="2"/>
      <c r="K146" s="2"/>
      <c r="L146" s="2"/>
      <c r="M146" s="302"/>
      <c r="O146" s="2"/>
    </row>
    <row r="147" spans="6:15" x14ac:dyDescent="0.25">
      <c r="F147" s="2"/>
      <c r="G147" s="2"/>
      <c r="H147" s="2"/>
      <c r="I147" s="2"/>
      <c r="J147" s="2"/>
      <c r="K147" s="2"/>
      <c r="L147" s="2"/>
      <c r="M147" s="302"/>
      <c r="O147" s="2"/>
    </row>
    <row r="148" spans="6:15" x14ac:dyDescent="0.25">
      <c r="F148" s="2"/>
      <c r="G148" s="2"/>
      <c r="H148" s="2"/>
      <c r="I148" s="2"/>
      <c r="J148" s="2"/>
      <c r="K148" s="2"/>
      <c r="L148" s="2"/>
      <c r="M148" s="302"/>
      <c r="O148" s="2"/>
    </row>
    <row r="149" spans="6:15" x14ac:dyDescent="0.25">
      <c r="F149" s="2"/>
      <c r="G149" s="2"/>
      <c r="H149" s="2"/>
      <c r="I149" s="2"/>
      <c r="J149" s="2"/>
      <c r="K149" s="2"/>
      <c r="L149" s="2"/>
      <c r="M149" s="302"/>
      <c r="O149" s="2"/>
    </row>
    <row r="150" spans="6:15" x14ac:dyDescent="0.25">
      <c r="F150" s="2"/>
      <c r="G150" s="2"/>
      <c r="H150" s="2"/>
      <c r="I150" s="2"/>
      <c r="J150" s="2"/>
      <c r="K150" s="2"/>
      <c r="L150" s="2"/>
      <c r="M150" s="302"/>
      <c r="O150" s="2"/>
    </row>
    <row r="151" spans="6:15" x14ac:dyDescent="0.25">
      <c r="F151" s="2"/>
      <c r="G151" s="2"/>
      <c r="H151" s="2"/>
      <c r="I151" s="2"/>
      <c r="J151" s="2"/>
      <c r="K151" s="2"/>
      <c r="L151" s="2"/>
      <c r="M151" s="302"/>
      <c r="O151" s="2"/>
    </row>
    <row r="152" spans="6:15" x14ac:dyDescent="0.25">
      <c r="F152" s="2"/>
      <c r="G152" s="2"/>
      <c r="H152" s="2"/>
      <c r="I152" s="2"/>
      <c r="J152" s="2"/>
      <c r="K152" s="2"/>
      <c r="L152" s="2"/>
      <c r="M152" s="302"/>
      <c r="O152" s="2"/>
    </row>
    <row r="153" spans="6:15" x14ac:dyDescent="0.25">
      <c r="F153" s="2"/>
      <c r="G153" s="2"/>
      <c r="H153" s="2"/>
      <c r="I153" s="2"/>
      <c r="J153" s="2"/>
      <c r="K153" s="2"/>
      <c r="L153" s="2"/>
      <c r="M153" s="302"/>
      <c r="O153" s="2"/>
    </row>
    <row r="154" spans="6:15" x14ac:dyDescent="0.25">
      <c r="F154" s="2"/>
      <c r="G154" s="2"/>
      <c r="H154" s="2"/>
      <c r="I154" s="2"/>
      <c r="J154" s="2"/>
      <c r="K154" s="2"/>
      <c r="L154" s="2"/>
      <c r="M154" s="302"/>
      <c r="O154" s="2"/>
    </row>
    <row r="155" spans="6:15" x14ac:dyDescent="0.25">
      <c r="F155" s="2"/>
      <c r="G155" s="2"/>
      <c r="H155" s="2"/>
      <c r="I155" s="2"/>
      <c r="J155" s="2"/>
      <c r="K155" s="2"/>
      <c r="L155" s="2"/>
      <c r="M155" s="302"/>
      <c r="O155" s="2"/>
    </row>
    <row r="156" spans="6:15" x14ac:dyDescent="0.25">
      <c r="F156" s="2"/>
      <c r="G156" s="2"/>
      <c r="H156" s="2"/>
      <c r="I156" s="2"/>
      <c r="J156" s="2"/>
      <c r="K156" s="2"/>
      <c r="L156" s="2"/>
      <c r="M156" s="302"/>
      <c r="O156" s="2"/>
    </row>
    <row r="157" spans="6:15" x14ac:dyDescent="0.25">
      <c r="F157" s="2"/>
      <c r="G157" s="2"/>
      <c r="H157" s="2"/>
      <c r="I157" s="2"/>
      <c r="J157" s="2"/>
      <c r="K157" s="2"/>
      <c r="L157" s="2"/>
      <c r="M157" s="302"/>
      <c r="O157" s="2"/>
    </row>
    <row r="158" spans="6:15" x14ac:dyDescent="0.25">
      <c r="F158" s="2"/>
      <c r="G158" s="2"/>
      <c r="H158" s="2"/>
      <c r="I158" s="2"/>
      <c r="J158" s="2"/>
      <c r="K158" s="2"/>
      <c r="L158" s="2"/>
      <c r="M158" s="302"/>
      <c r="O158" s="2"/>
    </row>
    <row r="159" spans="6:15" x14ac:dyDescent="0.25">
      <c r="F159" s="2"/>
      <c r="G159" s="2"/>
      <c r="H159" s="2"/>
      <c r="I159" s="2"/>
      <c r="J159" s="2"/>
      <c r="K159" s="2"/>
      <c r="L159" s="2"/>
      <c r="M159" s="302"/>
      <c r="O159" s="2"/>
    </row>
    <row r="160" spans="6:15" x14ac:dyDescent="0.25">
      <c r="F160" s="2"/>
      <c r="G160" s="2"/>
      <c r="H160" s="2"/>
      <c r="I160" s="2"/>
      <c r="J160" s="2"/>
      <c r="K160" s="2"/>
      <c r="L160" s="2"/>
      <c r="M160" s="302"/>
      <c r="O160" s="2"/>
    </row>
    <row r="161" spans="6:15" x14ac:dyDescent="0.25">
      <c r="F161" s="2"/>
      <c r="G161" s="2"/>
      <c r="H161" s="2"/>
      <c r="I161" s="2"/>
      <c r="J161" s="2"/>
      <c r="K161" s="2"/>
      <c r="L161" s="2"/>
      <c r="M161" s="302"/>
      <c r="O161" s="2"/>
    </row>
    <row r="162" spans="6:15" x14ac:dyDescent="0.25">
      <c r="F162" s="2"/>
      <c r="G162" s="2"/>
      <c r="H162" s="2"/>
      <c r="I162" s="2"/>
      <c r="J162" s="2"/>
      <c r="K162" s="2"/>
      <c r="L162" s="2"/>
      <c r="M162" s="302"/>
      <c r="O162" s="2"/>
    </row>
    <row r="163" spans="6:15" x14ac:dyDescent="0.25">
      <c r="F163" s="2"/>
      <c r="G163" s="2"/>
      <c r="H163" s="2"/>
      <c r="I163" s="2"/>
      <c r="J163" s="2"/>
      <c r="K163" s="2"/>
      <c r="L163" s="2"/>
      <c r="M163" s="302"/>
      <c r="O163" s="2"/>
    </row>
    <row r="164" spans="6:15" x14ac:dyDescent="0.25">
      <c r="F164" s="2"/>
      <c r="G164" s="2"/>
      <c r="H164" s="2"/>
      <c r="I164" s="2"/>
      <c r="J164" s="2"/>
      <c r="K164" s="2"/>
      <c r="L164" s="2"/>
      <c r="M164" s="302"/>
      <c r="O164" s="2"/>
    </row>
    <row r="165" spans="6:15" x14ac:dyDescent="0.25">
      <c r="F165" s="2"/>
      <c r="G165" s="2"/>
      <c r="H165" s="2"/>
      <c r="I165" s="2"/>
      <c r="J165" s="2"/>
      <c r="K165" s="2"/>
      <c r="L165" s="2"/>
      <c r="M165" s="302"/>
      <c r="O165" s="2"/>
    </row>
    <row r="166" spans="6:15" x14ac:dyDescent="0.25">
      <c r="F166" s="2"/>
      <c r="G166" s="2"/>
      <c r="H166" s="2"/>
      <c r="I166" s="2"/>
      <c r="J166" s="2"/>
      <c r="K166" s="2"/>
      <c r="L166" s="2"/>
      <c r="M166" s="302"/>
      <c r="O166" s="2"/>
    </row>
    <row r="167" spans="6:15" x14ac:dyDescent="0.25">
      <c r="F167" s="2"/>
      <c r="G167" s="2"/>
      <c r="H167" s="2"/>
      <c r="I167" s="2"/>
      <c r="J167" s="2"/>
      <c r="K167" s="2"/>
      <c r="L167" s="2"/>
      <c r="M167" s="302"/>
      <c r="O167" s="2"/>
    </row>
    <row r="168" spans="6:15" x14ac:dyDescent="0.25">
      <c r="F168" s="2"/>
      <c r="G168" s="2"/>
      <c r="H168" s="2"/>
      <c r="I168" s="2"/>
      <c r="J168" s="2"/>
      <c r="K168" s="2"/>
      <c r="L168" s="2"/>
      <c r="M168" s="302"/>
      <c r="O168" s="2"/>
    </row>
    <row r="169" spans="6:15" x14ac:dyDescent="0.25">
      <c r="F169" s="2"/>
      <c r="G169" s="2"/>
      <c r="H169" s="2"/>
      <c r="I169" s="2"/>
      <c r="J169" s="2"/>
      <c r="K169" s="2"/>
      <c r="L169" s="2"/>
      <c r="M169" s="302"/>
      <c r="O169" s="2"/>
    </row>
    <row r="170" spans="6:15" x14ac:dyDescent="0.25">
      <c r="F170" s="2"/>
      <c r="G170" s="2"/>
      <c r="H170" s="2"/>
      <c r="I170" s="2"/>
      <c r="J170" s="2"/>
      <c r="K170" s="2"/>
      <c r="L170" s="2"/>
      <c r="M170" s="302"/>
      <c r="O170" s="2"/>
    </row>
    <row r="171" spans="6:15" x14ac:dyDescent="0.25">
      <c r="F171" s="2"/>
      <c r="G171" s="2"/>
      <c r="H171" s="2"/>
      <c r="I171" s="2"/>
      <c r="J171" s="2"/>
      <c r="K171" s="2"/>
      <c r="L171" s="2"/>
      <c r="M171" s="302"/>
      <c r="O171" s="2"/>
    </row>
    <row r="172" spans="6:15" x14ac:dyDescent="0.25">
      <c r="F172" s="2"/>
      <c r="G172" s="2"/>
      <c r="H172" s="2"/>
      <c r="I172" s="2"/>
      <c r="J172" s="2"/>
      <c r="K172" s="2"/>
      <c r="L172" s="2"/>
      <c r="M172" s="302"/>
      <c r="O172" s="2"/>
    </row>
    <row r="173" spans="6:15" x14ac:dyDescent="0.25">
      <c r="F173" s="2"/>
      <c r="G173" s="2"/>
      <c r="H173" s="2"/>
      <c r="I173" s="2"/>
      <c r="J173" s="2"/>
      <c r="K173" s="2"/>
      <c r="L173" s="2"/>
      <c r="M173" s="302"/>
      <c r="O173" s="2"/>
    </row>
    <row r="174" spans="6:15" x14ac:dyDescent="0.25">
      <c r="F174" s="2"/>
      <c r="G174" s="2"/>
      <c r="H174" s="2"/>
      <c r="I174" s="2"/>
      <c r="J174" s="2"/>
      <c r="K174" s="2"/>
      <c r="L174" s="2"/>
      <c r="M174" s="302"/>
      <c r="O174" s="2"/>
    </row>
    <row r="175" spans="6:15" x14ac:dyDescent="0.25">
      <c r="F175" s="2"/>
      <c r="G175" s="2"/>
      <c r="H175" s="2"/>
      <c r="I175" s="2"/>
      <c r="J175" s="2"/>
      <c r="K175" s="2"/>
      <c r="L175" s="2"/>
      <c r="M175" s="302"/>
      <c r="O175" s="2"/>
    </row>
    <row r="176" spans="6:15" x14ac:dyDescent="0.25">
      <c r="F176" s="2"/>
      <c r="G176" s="2"/>
      <c r="H176" s="2"/>
      <c r="I176" s="2"/>
      <c r="J176" s="2"/>
      <c r="K176" s="2"/>
      <c r="L176" s="2"/>
      <c r="M176" s="302"/>
      <c r="O176" s="2"/>
    </row>
    <row r="177" spans="6:15" x14ac:dyDescent="0.25">
      <c r="F177" s="2"/>
      <c r="G177" s="2"/>
      <c r="H177" s="2"/>
      <c r="I177" s="2"/>
      <c r="J177" s="2"/>
      <c r="K177" s="2"/>
      <c r="L177" s="2"/>
      <c r="M177" s="302"/>
      <c r="O177" s="2"/>
    </row>
    <row r="178" spans="6:15" x14ac:dyDescent="0.25">
      <c r="F178" s="2"/>
      <c r="G178" s="2"/>
      <c r="H178" s="2"/>
      <c r="I178" s="2"/>
      <c r="J178" s="2"/>
      <c r="K178" s="2"/>
      <c r="L178" s="2"/>
      <c r="M178" s="302"/>
      <c r="O178" s="2"/>
    </row>
    <row r="179" spans="6:15" x14ac:dyDescent="0.25">
      <c r="F179" s="2"/>
      <c r="G179" s="2"/>
      <c r="H179" s="2"/>
      <c r="I179" s="2"/>
      <c r="J179" s="2"/>
      <c r="K179" s="2"/>
      <c r="L179" s="2"/>
      <c r="M179" s="302"/>
      <c r="O179" s="2"/>
    </row>
    <row r="180" spans="6:15" x14ac:dyDescent="0.25">
      <c r="F180" s="2"/>
      <c r="G180" s="2"/>
      <c r="H180" s="2"/>
      <c r="I180" s="2"/>
      <c r="J180" s="2"/>
      <c r="K180" s="2"/>
      <c r="L180" s="2"/>
      <c r="M180" s="302"/>
      <c r="O180" s="2"/>
    </row>
    <row r="181" spans="6:15" x14ac:dyDescent="0.25">
      <c r="F181" s="2"/>
      <c r="G181" s="2"/>
      <c r="H181" s="2"/>
      <c r="I181" s="2"/>
      <c r="J181" s="2"/>
      <c r="K181" s="2"/>
      <c r="L181" s="2"/>
      <c r="M181" s="302"/>
      <c r="O181" s="2"/>
    </row>
    <row r="182" spans="6:15" x14ac:dyDescent="0.25">
      <c r="F182" s="2"/>
      <c r="G182" s="2"/>
      <c r="H182" s="2"/>
      <c r="I182" s="2"/>
      <c r="J182" s="2"/>
      <c r="K182" s="2"/>
      <c r="L182" s="2"/>
      <c r="M182" s="302"/>
      <c r="O182" s="2"/>
    </row>
    <row r="183" spans="6:15" x14ac:dyDescent="0.25">
      <c r="F183" s="2"/>
      <c r="G183" s="2"/>
      <c r="H183" s="2"/>
      <c r="I183" s="2"/>
      <c r="J183" s="2"/>
      <c r="K183" s="2"/>
      <c r="L183" s="2"/>
      <c r="M183" s="302"/>
      <c r="O183" s="2"/>
    </row>
    <row r="184" spans="6:15" x14ac:dyDescent="0.25">
      <c r="F184" s="2"/>
      <c r="G184" s="2"/>
      <c r="H184" s="2"/>
      <c r="I184" s="2"/>
      <c r="J184" s="2"/>
      <c r="K184" s="2"/>
      <c r="L184" s="2"/>
      <c r="M184" s="302"/>
      <c r="O184" s="2"/>
    </row>
    <row r="185" spans="6:15" x14ac:dyDescent="0.25">
      <c r="F185" s="2"/>
      <c r="G185" s="2"/>
      <c r="H185" s="2"/>
      <c r="I185" s="2"/>
      <c r="J185" s="2"/>
      <c r="K185" s="2"/>
      <c r="L185" s="2"/>
      <c r="M185" s="302"/>
      <c r="O185" s="2"/>
    </row>
    <row r="186" spans="6:15" x14ac:dyDescent="0.25">
      <c r="F186" s="2"/>
      <c r="G186" s="2"/>
      <c r="H186" s="2"/>
      <c r="I186" s="2"/>
      <c r="J186" s="2"/>
      <c r="K186" s="2"/>
      <c r="L186" s="2"/>
      <c r="M186" s="302"/>
      <c r="O186" s="2"/>
    </row>
    <row r="187" spans="6:15" x14ac:dyDescent="0.25">
      <c r="F187" s="2"/>
      <c r="G187" s="2"/>
      <c r="H187" s="2"/>
      <c r="I187" s="2"/>
      <c r="J187" s="2"/>
      <c r="K187" s="2"/>
      <c r="L187" s="2"/>
      <c r="M187" s="302"/>
      <c r="O187" s="2"/>
    </row>
    <row r="188" spans="6:15" x14ac:dyDescent="0.25">
      <c r="F188" s="2"/>
      <c r="G188" s="2"/>
      <c r="H188" s="2"/>
      <c r="I188" s="2"/>
      <c r="J188" s="2"/>
      <c r="K188" s="2"/>
      <c r="L188" s="2"/>
      <c r="M188" s="302"/>
      <c r="O188" s="2"/>
    </row>
    <row r="189" spans="6:15" x14ac:dyDescent="0.25">
      <c r="F189" s="2"/>
      <c r="G189" s="2"/>
      <c r="H189" s="2"/>
      <c r="I189" s="2"/>
      <c r="J189" s="2"/>
      <c r="K189" s="2"/>
      <c r="L189" s="2"/>
      <c r="M189" s="302"/>
      <c r="O189" s="2"/>
    </row>
    <row r="190" spans="6:15" x14ac:dyDescent="0.25">
      <c r="F190" s="2"/>
      <c r="G190" s="2"/>
      <c r="H190" s="2"/>
      <c r="I190" s="2"/>
      <c r="J190" s="2"/>
      <c r="K190" s="2"/>
      <c r="L190" s="2"/>
      <c r="M190" s="302"/>
      <c r="O190" s="2"/>
    </row>
    <row r="191" spans="6:15" x14ac:dyDescent="0.25">
      <c r="F191" s="2"/>
      <c r="G191" s="2"/>
      <c r="H191" s="2"/>
      <c r="I191" s="2"/>
      <c r="J191" s="2"/>
      <c r="K191" s="2"/>
      <c r="L191" s="2"/>
      <c r="M191" s="302"/>
      <c r="O191" s="2"/>
    </row>
    <row r="192" spans="6:15" x14ac:dyDescent="0.25">
      <c r="F192" s="2"/>
      <c r="G192" s="2"/>
      <c r="H192" s="2"/>
      <c r="I192" s="2"/>
      <c r="J192" s="2"/>
      <c r="K192" s="2"/>
      <c r="L192" s="2"/>
      <c r="M192" s="302"/>
      <c r="O192" s="2"/>
    </row>
    <row r="193" spans="6:15" x14ac:dyDescent="0.25">
      <c r="F193" s="2"/>
      <c r="G193" s="2"/>
      <c r="H193" s="2"/>
      <c r="I193" s="2"/>
      <c r="J193" s="2"/>
      <c r="K193" s="2"/>
      <c r="L193" s="2"/>
      <c r="M193" s="302"/>
      <c r="O193" s="2"/>
    </row>
    <row r="194" spans="6:15" x14ac:dyDescent="0.25">
      <c r="F194" s="2"/>
      <c r="G194" s="2"/>
      <c r="H194" s="2"/>
      <c r="I194" s="2"/>
      <c r="J194" s="2"/>
      <c r="K194" s="2"/>
      <c r="L194" s="2"/>
      <c r="M194" s="302"/>
      <c r="O194" s="2"/>
    </row>
    <row r="195" spans="6:15" x14ac:dyDescent="0.25">
      <c r="F195" s="2"/>
      <c r="G195" s="2"/>
      <c r="H195" s="2"/>
      <c r="I195" s="2"/>
      <c r="J195" s="2"/>
      <c r="K195" s="2"/>
      <c r="L195" s="2"/>
      <c r="M195" s="302"/>
      <c r="O195" s="2"/>
    </row>
    <row r="196" spans="6:15" x14ac:dyDescent="0.25">
      <c r="F196" s="2"/>
      <c r="G196" s="2"/>
      <c r="H196" s="2"/>
      <c r="I196" s="2"/>
      <c r="J196" s="2"/>
      <c r="K196" s="2"/>
      <c r="L196" s="2"/>
      <c r="M196" s="302"/>
      <c r="O196" s="2"/>
    </row>
    <row r="197" spans="6:15" x14ac:dyDescent="0.25">
      <c r="F197" s="2"/>
      <c r="G197" s="2"/>
      <c r="H197" s="2"/>
      <c r="I197" s="2"/>
      <c r="J197" s="2"/>
      <c r="K197" s="2"/>
      <c r="L197" s="2"/>
      <c r="M197" s="302"/>
      <c r="O197" s="2"/>
    </row>
    <row r="198" spans="6:15" x14ac:dyDescent="0.25">
      <c r="F198" s="2"/>
      <c r="G198" s="2"/>
      <c r="H198" s="2"/>
      <c r="I198" s="2"/>
      <c r="J198" s="2"/>
      <c r="K198" s="2"/>
      <c r="L198" s="2"/>
      <c r="M198" s="302"/>
      <c r="O198" s="2"/>
    </row>
    <row r="199" spans="6:15" x14ac:dyDescent="0.25">
      <c r="F199" s="2"/>
      <c r="G199" s="2"/>
      <c r="H199" s="2"/>
      <c r="I199" s="2"/>
      <c r="J199" s="2"/>
      <c r="K199" s="2"/>
      <c r="L199" s="2"/>
      <c r="M199" s="302"/>
      <c r="O199" s="2"/>
    </row>
    <row r="200" spans="6:15" x14ac:dyDescent="0.25">
      <c r="F200" s="2"/>
      <c r="G200" s="2"/>
      <c r="H200" s="2"/>
      <c r="I200" s="2"/>
      <c r="J200" s="2"/>
      <c r="K200" s="2"/>
      <c r="L200" s="2"/>
      <c r="M200" s="302"/>
      <c r="O200" s="2"/>
    </row>
    <row r="201" spans="6:15" x14ac:dyDescent="0.25">
      <c r="F201" s="2"/>
      <c r="G201" s="2"/>
      <c r="H201" s="2"/>
      <c r="I201" s="2"/>
      <c r="J201" s="2"/>
      <c r="K201" s="2"/>
      <c r="L201" s="2"/>
      <c r="M201" s="302"/>
      <c r="O201" s="2"/>
    </row>
    <row r="202" spans="6:15" x14ac:dyDescent="0.25">
      <c r="F202" s="2"/>
      <c r="G202" s="2"/>
      <c r="H202" s="2"/>
      <c r="I202" s="2"/>
      <c r="J202" s="2"/>
      <c r="K202" s="2"/>
      <c r="L202" s="2"/>
      <c r="M202" s="302"/>
      <c r="O202" s="2"/>
    </row>
    <row r="203" spans="6:15" x14ac:dyDescent="0.25">
      <c r="F203" s="2"/>
      <c r="G203" s="2"/>
      <c r="H203" s="2"/>
      <c r="I203" s="2"/>
      <c r="J203" s="2"/>
      <c r="K203" s="2"/>
      <c r="L203" s="2"/>
      <c r="M203" s="302"/>
      <c r="O203" s="2"/>
    </row>
    <row r="204" spans="6:15" x14ac:dyDescent="0.25">
      <c r="F204" s="2"/>
      <c r="G204" s="2"/>
      <c r="H204" s="2"/>
      <c r="I204" s="2"/>
      <c r="J204" s="2"/>
      <c r="K204" s="2"/>
      <c r="L204" s="2"/>
      <c r="M204" s="302"/>
      <c r="O204" s="2"/>
    </row>
    <row r="205" spans="6:15" x14ac:dyDescent="0.25">
      <c r="F205" s="2"/>
      <c r="G205" s="2"/>
      <c r="H205" s="2"/>
      <c r="I205" s="2"/>
      <c r="J205" s="2"/>
      <c r="K205" s="2"/>
      <c r="L205" s="2"/>
      <c r="M205" s="302"/>
      <c r="O205" s="2"/>
    </row>
    <row r="206" spans="6:15" x14ac:dyDescent="0.25">
      <c r="F206" s="2"/>
      <c r="G206" s="2"/>
      <c r="H206" s="2"/>
      <c r="I206" s="2"/>
      <c r="J206" s="2"/>
      <c r="K206" s="2"/>
      <c r="L206" s="2"/>
      <c r="M206" s="302"/>
      <c r="O206" s="2"/>
    </row>
    <row r="207" spans="6:15" x14ac:dyDescent="0.25">
      <c r="F207" s="2"/>
      <c r="G207" s="2"/>
      <c r="H207" s="2"/>
      <c r="I207" s="2"/>
      <c r="J207" s="2"/>
      <c r="K207" s="2"/>
      <c r="L207" s="2"/>
      <c r="M207" s="302"/>
      <c r="O207" s="2"/>
    </row>
    <row r="208" spans="6:15" x14ac:dyDescent="0.25">
      <c r="F208" s="2"/>
      <c r="G208" s="2"/>
      <c r="H208" s="2"/>
      <c r="I208" s="2"/>
      <c r="J208" s="2"/>
      <c r="K208" s="2"/>
      <c r="L208" s="2"/>
      <c r="M208" s="302"/>
      <c r="O208" s="2"/>
    </row>
    <row r="209" spans="6:15" x14ac:dyDescent="0.25">
      <c r="F209" s="2"/>
      <c r="G209" s="2"/>
      <c r="H209" s="2"/>
      <c r="I209" s="2"/>
      <c r="J209" s="2"/>
      <c r="K209" s="2"/>
      <c r="L209" s="2"/>
      <c r="M209" s="302"/>
      <c r="O209" s="2"/>
    </row>
    <row r="210" spans="6:15" x14ac:dyDescent="0.25">
      <c r="F210" s="2"/>
      <c r="G210" s="2"/>
      <c r="H210" s="2"/>
      <c r="I210" s="2"/>
      <c r="J210" s="2"/>
      <c r="K210" s="2"/>
      <c r="L210" s="2"/>
      <c r="M210" s="302"/>
      <c r="O210" s="2"/>
    </row>
    <row r="211" spans="6:15" x14ac:dyDescent="0.25">
      <c r="F211" s="2"/>
      <c r="G211" s="2"/>
      <c r="H211" s="2"/>
      <c r="I211" s="2"/>
      <c r="J211" s="2"/>
      <c r="K211" s="2"/>
      <c r="L211" s="2"/>
      <c r="M211" s="302"/>
      <c r="O211" s="2"/>
    </row>
    <row r="212" spans="6:15" x14ac:dyDescent="0.25">
      <c r="F212" s="2"/>
      <c r="G212" s="2"/>
      <c r="H212" s="2"/>
      <c r="I212" s="2"/>
      <c r="J212" s="2"/>
      <c r="K212" s="2"/>
      <c r="L212" s="2"/>
      <c r="M212" s="302"/>
      <c r="O212" s="2"/>
    </row>
    <row r="213" spans="6:15" x14ac:dyDescent="0.25">
      <c r="F213" s="2"/>
      <c r="G213" s="2"/>
      <c r="H213" s="2"/>
      <c r="I213" s="2"/>
      <c r="J213" s="2"/>
      <c r="K213" s="2"/>
      <c r="L213" s="2"/>
      <c r="M213" s="302"/>
      <c r="O213" s="2"/>
    </row>
    <row r="214" spans="6:15" x14ac:dyDescent="0.25">
      <c r="F214" s="2"/>
      <c r="G214" s="2"/>
      <c r="H214" s="2"/>
      <c r="I214" s="2"/>
      <c r="J214" s="2"/>
      <c r="K214" s="2"/>
      <c r="L214" s="2"/>
      <c r="M214" s="302"/>
      <c r="O214" s="2"/>
    </row>
    <row r="215" spans="6:15" x14ac:dyDescent="0.25">
      <c r="F215" s="2"/>
      <c r="G215" s="2"/>
      <c r="H215" s="2"/>
      <c r="I215" s="2"/>
      <c r="J215" s="2"/>
      <c r="K215" s="2"/>
      <c r="L215" s="2"/>
      <c r="M215" s="302"/>
      <c r="O215" s="2"/>
    </row>
    <row r="216" spans="6:15" x14ac:dyDescent="0.25">
      <c r="F216" s="2"/>
      <c r="G216" s="2"/>
      <c r="H216" s="2"/>
      <c r="I216" s="2"/>
      <c r="J216" s="2"/>
      <c r="K216" s="2"/>
      <c r="L216" s="2"/>
      <c r="M216" s="302"/>
      <c r="O216" s="2"/>
    </row>
    <row r="217" spans="6:15" x14ac:dyDescent="0.25">
      <c r="F217" s="2"/>
      <c r="G217" s="2"/>
      <c r="H217" s="2"/>
      <c r="I217" s="2"/>
      <c r="J217" s="2"/>
      <c r="K217" s="2"/>
      <c r="L217" s="2"/>
      <c r="M217" s="302"/>
      <c r="O217" s="2"/>
    </row>
    <row r="218" spans="6:15" x14ac:dyDescent="0.25">
      <c r="F218" s="2"/>
      <c r="G218" s="2"/>
      <c r="H218" s="2"/>
      <c r="I218" s="2"/>
      <c r="J218" s="2"/>
      <c r="K218" s="2"/>
      <c r="L218" s="2"/>
      <c r="M218" s="302"/>
      <c r="O218" s="2"/>
    </row>
    <row r="219" spans="6:15" x14ac:dyDescent="0.25">
      <c r="F219" s="2"/>
      <c r="G219" s="2"/>
      <c r="H219" s="2"/>
      <c r="I219" s="2"/>
      <c r="J219" s="2"/>
      <c r="K219" s="2"/>
      <c r="L219" s="2"/>
      <c r="M219" s="302"/>
      <c r="O219" s="2"/>
    </row>
    <row r="220" spans="6:15" x14ac:dyDescent="0.25">
      <c r="F220" s="2"/>
      <c r="G220" s="2"/>
      <c r="H220" s="2"/>
      <c r="I220" s="2"/>
      <c r="J220" s="2"/>
      <c r="K220" s="2"/>
      <c r="L220" s="2"/>
      <c r="M220" s="302"/>
      <c r="O220" s="2"/>
    </row>
    <row r="221" spans="6:15" x14ac:dyDescent="0.25">
      <c r="F221" s="2"/>
      <c r="G221" s="2"/>
      <c r="H221" s="2"/>
      <c r="I221" s="2"/>
      <c r="J221" s="2"/>
      <c r="K221" s="2"/>
      <c r="L221" s="2"/>
      <c r="M221" s="302"/>
      <c r="O221" s="2"/>
    </row>
    <row r="222" spans="6:15" x14ac:dyDescent="0.25">
      <c r="F222" s="2"/>
      <c r="G222" s="2"/>
      <c r="H222" s="2"/>
      <c r="I222" s="2"/>
      <c r="J222" s="2"/>
      <c r="K222" s="2"/>
      <c r="L222" s="2"/>
      <c r="M222" s="302"/>
      <c r="O222" s="2"/>
    </row>
    <row r="223" spans="6:15" x14ac:dyDescent="0.25">
      <c r="F223" s="2"/>
      <c r="G223" s="2"/>
      <c r="H223" s="2"/>
      <c r="I223" s="2"/>
      <c r="J223" s="2"/>
      <c r="K223" s="2"/>
      <c r="L223" s="2"/>
      <c r="M223" s="302"/>
      <c r="O223" s="2"/>
    </row>
    <row r="224" spans="6:15" x14ac:dyDescent="0.25">
      <c r="F224" s="2"/>
      <c r="G224" s="2"/>
      <c r="H224" s="2"/>
      <c r="I224" s="2"/>
      <c r="J224" s="2"/>
      <c r="K224" s="2"/>
      <c r="L224" s="2"/>
      <c r="M224" s="302"/>
      <c r="O224" s="2"/>
    </row>
    <row r="225" spans="6:15" x14ac:dyDescent="0.25">
      <c r="F225" s="2"/>
      <c r="G225" s="2"/>
      <c r="H225" s="2"/>
      <c r="I225" s="2"/>
      <c r="J225" s="2"/>
      <c r="K225" s="2"/>
      <c r="L225" s="2"/>
      <c r="M225" s="302"/>
      <c r="O225" s="2"/>
    </row>
    <row r="226" spans="6:15" x14ac:dyDescent="0.25">
      <c r="F226" s="2"/>
      <c r="G226" s="2"/>
      <c r="H226" s="2"/>
      <c r="I226" s="2"/>
      <c r="J226" s="2"/>
      <c r="K226" s="2"/>
      <c r="L226" s="2"/>
      <c r="M226" s="302"/>
      <c r="O226" s="2"/>
    </row>
    <row r="227" spans="6:15" x14ac:dyDescent="0.25">
      <c r="F227" s="2"/>
      <c r="G227" s="2"/>
      <c r="H227" s="2"/>
      <c r="I227" s="2"/>
      <c r="J227" s="2"/>
      <c r="K227" s="2"/>
      <c r="L227" s="2"/>
      <c r="M227" s="302"/>
      <c r="O227" s="2"/>
    </row>
    <row r="228" spans="6:15" x14ac:dyDescent="0.25">
      <c r="F228" s="2"/>
      <c r="G228" s="2"/>
      <c r="H228" s="2"/>
      <c r="I228" s="2"/>
      <c r="J228" s="2"/>
      <c r="K228" s="2"/>
      <c r="L228" s="2"/>
      <c r="M228" s="302"/>
      <c r="O228" s="2"/>
    </row>
    <row r="229" spans="6:15" x14ac:dyDescent="0.25">
      <c r="F229" s="2"/>
      <c r="G229" s="2"/>
      <c r="H229" s="2"/>
      <c r="I229" s="2"/>
      <c r="J229" s="2"/>
      <c r="K229" s="2"/>
      <c r="L229" s="2"/>
      <c r="M229" s="302"/>
      <c r="O229" s="2"/>
    </row>
    <row r="230" spans="6:15" x14ac:dyDescent="0.25">
      <c r="F230" s="2"/>
      <c r="G230" s="2"/>
      <c r="H230" s="2"/>
      <c r="I230" s="2"/>
      <c r="J230" s="2"/>
      <c r="K230" s="2"/>
      <c r="L230" s="2"/>
      <c r="M230" s="302"/>
      <c r="O230" s="2"/>
    </row>
    <row r="231" spans="6:15" x14ac:dyDescent="0.25">
      <c r="F231" s="2"/>
      <c r="G231" s="2"/>
      <c r="H231" s="2"/>
      <c r="I231" s="2"/>
      <c r="J231" s="2"/>
      <c r="K231" s="2"/>
      <c r="L231" s="2"/>
      <c r="M231" s="302"/>
      <c r="O231" s="2"/>
    </row>
    <row r="232" spans="6:15" x14ac:dyDescent="0.25">
      <c r="F232" s="2"/>
      <c r="G232" s="2"/>
      <c r="H232" s="2"/>
      <c r="I232" s="2"/>
      <c r="J232" s="2"/>
      <c r="K232" s="2"/>
      <c r="L232" s="2"/>
      <c r="M232" s="302"/>
      <c r="O232" s="2"/>
    </row>
    <row r="233" spans="6:15" x14ac:dyDescent="0.25">
      <c r="F233" s="2"/>
      <c r="G233" s="2"/>
      <c r="H233" s="2"/>
      <c r="I233" s="2"/>
      <c r="J233" s="2"/>
      <c r="K233" s="2"/>
      <c r="L233" s="2"/>
      <c r="M233" s="302"/>
      <c r="O233" s="2"/>
    </row>
    <row r="234" spans="6:15" x14ac:dyDescent="0.25">
      <c r="F234" s="2"/>
      <c r="G234" s="2"/>
      <c r="H234" s="2"/>
      <c r="I234" s="2"/>
      <c r="J234" s="2"/>
      <c r="K234" s="2"/>
      <c r="L234" s="2"/>
      <c r="M234" s="302"/>
      <c r="O234" s="2"/>
    </row>
    <row r="235" spans="6:15" x14ac:dyDescent="0.25">
      <c r="F235" s="2"/>
      <c r="G235" s="2"/>
      <c r="H235" s="2"/>
      <c r="I235" s="2"/>
      <c r="J235" s="2"/>
      <c r="K235" s="2"/>
      <c r="L235" s="2"/>
      <c r="M235" s="302"/>
      <c r="O235" s="2"/>
    </row>
    <row r="236" spans="6:15" x14ac:dyDescent="0.25">
      <c r="F236" s="2"/>
      <c r="G236" s="2"/>
      <c r="H236" s="2"/>
      <c r="I236" s="2"/>
      <c r="J236" s="2"/>
      <c r="K236" s="2"/>
      <c r="L236" s="2"/>
      <c r="M236" s="302"/>
      <c r="O236" s="2"/>
    </row>
    <row r="237" spans="6:15" x14ac:dyDescent="0.25">
      <c r="F237" s="2"/>
      <c r="G237" s="2"/>
      <c r="H237" s="2"/>
      <c r="I237" s="2"/>
      <c r="J237" s="2"/>
      <c r="K237" s="2"/>
      <c r="L237" s="2"/>
      <c r="M237" s="302"/>
      <c r="O237" s="2"/>
    </row>
    <row r="238" spans="6:15" x14ac:dyDescent="0.25">
      <c r="F238" s="2"/>
      <c r="G238" s="2"/>
      <c r="H238" s="2"/>
      <c r="I238" s="2"/>
      <c r="J238" s="2"/>
      <c r="K238" s="2"/>
      <c r="L238" s="2"/>
      <c r="M238" s="302"/>
      <c r="O238" s="2"/>
    </row>
    <row r="239" spans="6:15" x14ac:dyDescent="0.25">
      <c r="F239" s="2"/>
      <c r="G239" s="2"/>
      <c r="H239" s="2"/>
      <c r="I239" s="2"/>
      <c r="J239" s="2"/>
      <c r="K239" s="2"/>
      <c r="L239" s="2"/>
      <c r="M239" s="302"/>
      <c r="O239" s="2"/>
    </row>
    <row r="240" spans="6:15" x14ac:dyDescent="0.25">
      <c r="F240" s="2"/>
      <c r="G240" s="2"/>
      <c r="H240" s="2"/>
      <c r="I240" s="2"/>
      <c r="J240" s="2"/>
      <c r="K240" s="2"/>
      <c r="L240" s="2"/>
      <c r="M240" s="302"/>
      <c r="O240" s="2"/>
    </row>
    <row r="241" spans="6:15" x14ac:dyDescent="0.25">
      <c r="F241" s="2"/>
      <c r="G241" s="2"/>
      <c r="H241" s="2"/>
      <c r="I241" s="2"/>
      <c r="J241" s="2"/>
      <c r="K241" s="2"/>
      <c r="L241" s="2"/>
      <c r="M241" s="302"/>
      <c r="O241" s="2"/>
    </row>
    <row r="242" spans="6:15" x14ac:dyDescent="0.25">
      <c r="F242" s="2"/>
      <c r="G242" s="2"/>
      <c r="H242" s="2"/>
      <c r="I242" s="2"/>
      <c r="J242" s="2"/>
      <c r="K242" s="2"/>
      <c r="L242" s="2"/>
      <c r="M242" s="302"/>
      <c r="O242" s="2"/>
    </row>
    <row r="243" spans="6:15" x14ac:dyDescent="0.25">
      <c r="F243" s="2"/>
      <c r="G243" s="2"/>
      <c r="H243" s="2"/>
      <c r="I243" s="2"/>
      <c r="J243" s="2"/>
      <c r="K243" s="2"/>
      <c r="L243" s="2"/>
      <c r="M243" s="302"/>
      <c r="O243" s="2"/>
    </row>
    <row r="244" spans="6:15" x14ac:dyDescent="0.25">
      <c r="F244" s="2"/>
      <c r="G244" s="2"/>
      <c r="H244" s="2"/>
      <c r="I244" s="2"/>
      <c r="J244" s="2"/>
      <c r="K244" s="2"/>
      <c r="L244" s="2"/>
      <c r="M244" s="302"/>
      <c r="O244" s="2"/>
    </row>
    <row r="245" spans="6:15" x14ac:dyDescent="0.25">
      <c r="F245" s="2"/>
      <c r="G245" s="2"/>
      <c r="H245" s="2"/>
      <c r="I245" s="2"/>
      <c r="J245" s="2"/>
      <c r="K245" s="2"/>
      <c r="L245" s="2"/>
      <c r="M245" s="302"/>
      <c r="O245" s="2"/>
    </row>
    <row r="246" spans="6:15" x14ac:dyDescent="0.25">
      <c r="F246" s="2"/>
      <c r="G246" s="2"/>
      <c r="H246" s="2"/>
      <c r="I246" s="2"/>
      <c r="J246" s="2"/>
      <c r="K246" s="2"/>
      <c r="L246" s="2"/>
      <c r="M246" s="302"/>
      <c r="O246" s="2"/>
    </row>
    <row r="247" spans="6:15" x14ac:dyDescent="0.25">
      <c r="F247" s="2"/>
      <c r="G247" s="2"/>
      <c r="H247" s="2"/>
      <c r="I247" s="2"/>
      <c r="J247" s="2"/>
      <c r="K247" s="2"/>
      <c r="L247" s="2"/>
      <c r="M247" s="302"/>
      <c r="O247" s="2"/>
    </row>
    <row r="248" spans="6:15" x14ac:dyDescent="0.25">
      <c r="F248" s="2"/>
      <c r="G248" s="2"/>
      <c r="H248" s="2"/>
      <c r="I248" s="2"/>
      <c r="J248" s="2"/>
      <c r="K248" s="2"/>
      <c r="L248" s="2"/>
      <c r="M248" s="302"/>
      <c r="O248" s="2"/>
    </row>
    <row r="249" spans="6:15" x14ac:dyDescent="0.25">
      <c r="F249" s="2"/>
      <c r="G249" s="2"/>
      <c r="H249" s="2"/>
      <c r="I249" s="2"/>
      <c r="J249" s="2"/>
      <c r="K249" s="2"/>
      <c r="L249" s="2"/>
      <c r="M249" s="302"/>
      <c r="O249" s="2"/>
    </row>
    <row r="250" spans="6:15" x14ac:dyDescent="0.25">
      <c r="F250" s="2"/>
      <c r="G250" s="2"/>
      <c r="H250" s="2"/>
      <c r="I250" s="2"/>
      <c r="J250" s="2"/>
      <c r="K250" s="2"/>
      <c r="L250" s="2"/>
      <c r="M250" s="302"/>
      <c r="O250" s="2"/>
    </row>
    <row r="251" spans="6:15" x14ac:dyDescent="0.25">
      <c r="F251" s="2"/>
      <c r="G251" s="2"/>
      <c r="H251" s="2"/>
      <c r="I251" s="2"/>
      <c r="J251" s="2"/>
      <c r="K251" s="2"/>
      <c r="L251" s="2"/>
      <c r="M251" s="302"/>
      <c r="O251" s="2"/>
    </row>
    <row r="252" spans="6:15" x14ac:dyDescent="0.25">
      <c r="F252" s="2"/>
      <c r="G252" s="2"/>
      <c r="H252" s="2"/>
      <c r="I252" s="2"/>
      <c r="J252" s="2"/>
      <c r="K252" s="2"/>
      <c r="L252" s="2"/>
      <c r="M252" s="302"/>
      <c r="O252" s="2"/>
    </row>
    <row r="253" spans="6:15" x14ac:dyDescent="0.25">
      <c r="F253" s="2"/>
      <c r="G253" s="2"/>
      <c r="H253" s="2"/>
      <c r="I253" s="2"/>
      <c r="J253" s="2"/>
      <c r="K253" s="2"/>
      <c r="L253" s="2"/>
      <c r="M253" s="302"/>
      <c r="O253" s="2"/>
    </row>
    <row r="254" spans="6:15" x14ac:dyDescent="0.25">
      <c r="F254" s="2"/>
      <c r="G254" s="2"/>
      <c r="H254" s="2"/>
      <c r="I254" s="2"/>
      <c r="J254" s="2"/>
      <c r="K254" s="2"/>
      <c r="L254" s="2"/>
      <c r="M254" s="302"/>
      <c r="O254" s="2"/>
    </row>
    <row r="255" spans="6:15" x14ac:dyDescent="0.25">
      <c r="F255" s="2"/>
      <c r="G255" s="2"/>
      <c r="H255" s="2"/>
      <c r="I255" s="2"/>
      <c r="J255" s="2"/>
      <c r="K255" s="2"/>
      <c r="L255" s="2"/>
      <c r="M255" s="302"/>
      <c r="O255" s="2"/>
    </row>
    <row r="256" spans="6:15" x14ac:dyDescent="0.25">
      <c r="F256" s="2"/>
      <c r="G256" s="2"/>
      <c r="H256" s="2"/>
      <c r="I256" s="2"/>
      <c r="J256" s="2"/>
      <c r="K256" s="2"/>
      <c r="L256" s="2"/>
      <c r="M256" s="302"/>
      <c r="O256" s="2"/>
    </row>
    <row r="257" spans="6:15" x14ac:dyDescent="0.25">
      <c r="F257" s="2"/>
      <c r="G257" s="2"/>
      <c r="H257" s="2"/>
      <c r="I257" s="2"/>
      <c r="J257" s="2"/>
      <c r="K257" s="2"/>
      <c r="L257" s="2"/>
      <c r="M257" s="302"/>
      <c r="O257" s="2"/>
    </row>
    <row r="258" spans="6:15" x14ac:dyDescent="0.25">
      <c r="F258" s="2"/>
      <c r="G258" s="2"/>
      <c r="H258" s="2"/>
      <c r="I258" s="2"/>
      <c r="J258" s="2"/>
      <c r="K258" s="2"/>
      <c r="L258" s="2"/>
      <c r="M258" s="302"/>
      <c r="O258" s="2"/>
    </row>
    <row r="259" spans="6:15" x14ac:dyDescent="0.25">
      <c r="F259" s="2"/>
      <c r="G259" s="2"/>
      <c r="H259" s="2"/>
      <c r="L259" s="2"/>
      <c r="M259" s="302"/>
      <c r="O259" s="2"/>
    </row>
    <row r="260" spans="6:15" x14ac:dyDescent="0.25">
      <c r="F260" s="2"/>
      <c r="G260" s="2"/>
      <c r="H260" s="2"/>
      <c r="L260" s="2"/>
      <c r="M260" s="302"/>
      <c r="O260" s="2"/>
    </row>
    <row r="261" spans="6:15" x14ac:dyDescent="0.25">
      <c r="F261" s="2"/>
      <c r="G261" s="2"/>
      <c r="H261" s="2"/>
      <c r="M261" s="302"/>
      <c r="O261" s="2"/>
    </row>
    <row r="262" spans="6:15" x14ac:dyDescent="0.25">
      <c r="F262" s="2"/>
      <c r="G262" s="2"/>
      <c r="H262" s="2"/>
      <c r="M262" s="302"/>
      <c r="O262" s="2"/>
    </row>
    <row r="263" spans="6:15" x14ac:dyDescent="0.25">
      <c r="F263" s="2"/>
      <c r="G263" s="2"/>
      <c r="H263" s="2"/>
      <c r="M263" s="302"/>
      <c r="O263" s="2"/>
    </row>
    <row r="264" spans="6:15" x14ac:dyDescent="0.25">
      <c r="F264" s="2"/>
      <c r="G264" s="2"/>
      <c r="M264" s="302"/>
      <c r="O264" s="2"/>
    </row>
    <row r="265" spans="6:15" x14ac:dyDescent="0.25">
      <c r="F265" s="2"/>
      <c r="G265" s="2"/>
      <c r="M265" s="302"/>
      <c r="O265" s="2"/>
    </row>
    <row r="266" spans="6:15" x14ac:dyDescent="0.25">
      <c r="F266" s="2"/>
      <c r="G266" s="2"/>
      <c r="M266" s="302"/>
      <c r="O266" s="2"/>
    </row>
    <row r="267" spans="6:15" x14ac:dyDescent="0.25">
      <c r="F267" s="2"/>
      <c r="G267" s="2"/>
      <c r="M267" s="302"/>
      <c r="O267" s="2"/>
    </row>
    <row r="268" spans="6:15" x14ac:dyDescent="0.25">
      <c r="M268" s="302"/>
      <c r="O268" s="2"/>
    </row>
  </sheetData>
  <mergeCells count="122">
    <mergeCell ref="P4:P109"/>
    <mergeCell ref="O94:O108"/>
    <mergeCell ref="B83:B84"/>
    <mergeCell ref="D83:D84"/>
    <mergeCell ref="D85:D86"/>
    <mergeCell ref="D94:D95"/>
    <mergeCell ref="C102:C103"/>
    <mergeCell ref="C104:C105"/>
    <mergeCell ref="C107:C108"/>
    <mergeCell ref="C92:C93"/>
    <mergeCell ref="B100:B101"/>
    <mergeCell ref="B92:B93"/>
    <mergeCell ref="D96:D97"/>
    <mergeCell ref="B98:B99"/>
    <mergeCell ref="B104:B105"/>
    <mergeCell ref="B107:B108"/>
    <mergeCell ref="D104:D105"/>
    <mergeCell ref="D92:D93"/>
    <mergeCell ref="D107:D108"/>
    <mergeCell ref="B78:B79"/>
    <mergeCell ref="D78:D79"/>
    <mergeCell ref="B85:B86"/>
    <mergeCell ref="C94:C95"/>
    <mergeCell ref="B102:B103"/>
    <mergeCell ref="D102:D103"/>
    <mergeCell ref="C100:C101"/>
    <mergeCell ref="C98:C99"/>
    <mergeCell ref="B96:B97"/>
    <mergeCell ref="B90:B91"/>
    <mergeCell ref="C90:C91"/>
    <mergeCell ref="D90:D91"/>
    <mergeCell ref="O90:O93"/>
    <mergeCell ref="B94:B95"/>
    <mergeCell ref="C68:C69"/>
    <mergeCell ref="D70:D71"/>
    <mergeCell ref="B70:B71"/>
    <mergeCell ref="B72:B73"/>
    <mergeCell ref="D100:D101"/>
    <mergeCell ref="D72:D73"/>
    <mergeCell ref="D74:D75"/>
    <mergeCell ref="D98:D99"/>
    <mergeCell ref="B80:B81"/>
    <mergeCell ref="D80:D81"/>
    <mergeCell ref="C80:C81"/>
    <mergeCell ref="C96:C97"/>
    <mergeCell ref="B68:B69"/>
    <mergeCell ref="D68:D69"/>
    <mergeCell ref="B49:B50"/>
    <mergeCell ref="D76:D77"/>
    <mergeCell ref="B51:B52"/>
    <mergeCell ref="D51:D52"/>
    <mergeCell ref="B60:B61"/>
    <mergeCell ref="C60:C61"/>
    <mergeCell ref="C49:C50"/>
    <mergeCell ref="D49:D50"/>
    <mergeCell ref="B56:B57"/>
    <mergeCell ref="B74:B75"/>
    <mergeCell ref="B76:B77"/>
    <mergeCell ref="C72:C73"/>
    <mergeCell ref="C74:C75"/>
    <mergeCell ref="B66:B67"/>
    <mergeCell ref="D66:D67"/>
    <mergeCell ref="B4:B5"/>
    <mergeCell ref="D4:D5"/>
    <mergeCell ref="B15:B16"/>
    <mergeCell ref="D15:D16"/>
    <mergeCell ref="B39:B40"/>
    <mergeCell ref="D39:D40"/>
    <mergeCell ref="B18:B19"/>
    <mergeCell ref="D18:D19"/>
    <mergeCell ref="B58:B59"/>
    <mergeCell ref="D58:D59"/>
    <mergeCell ref="B47:B48"/>
    <mergeCell ref="C51:C52"/>
    <mergeCell ref="B45:B46"/>
    <mergeCell ref="D45:D46"/>
    <mergeCell ref="D21:D22"/>
    <mergeCell ref="B21:B22"/>
    <mergeCell ref="D30:D31"/>
    <mergeCell ref="B30:B31"/>
    <mergeCell ref="C30:C31"/>
    <mergeCell ref="B53:B55"/>
    <mergeCell ref="C18:C19"/>
    <mergeCell ref="C39:C40"/>
    <mergeCell ref="B36:B37"/>
    <mergeCell ref="D36:D37"/>
    <mergeCell ref="B23:B24"/>
    <mergeCell ref="C54:C55"/>
    <mergeCell ref="C66:C67"/>
    <mergeCell ref="C21:C22"/>
    <mergeCell ref="C23:C24"/>
    <mergeCell ref="C34:C35"/>
    <mergeCell ref="C56:C57"/>
    <mergeCell ref="C45:C46"/>
    <mergeCell ref="C47:C48"/>
    <mergeCell ref="B64:B65"/>
    <mergeCell ref="B62:B63"/>
    <mergeCell ref="C36:C37"/>
    <mergeCell ref="B34:B35"/>
    <mergeCell ref="O88:O89"/>
    <mergeCell ref="C76:C77"/>
    <mergeCell ref="C78:C79"/>
    <mergeCell ref="C58:C59"/>
    <mergeCell ref="C62:C63"/>
    <mergeCell ref="C70:C71"/>
    <mergeCell ref="C64:C65"/>
    <mergeCell ref="O4:O14"/>
    <mergeCell ref="O15:O28"/>
    <mergeCell ref="O44:O86"/>
    <mergeCell ref="O30:O42"/>
    <mergeCell ref="D62:D63"/>
    <mergeCell ref="D60:D61"/>
    <mergeCell ref="D54:D55"/>
    <mergeCell ref="D56:D57"/>
    <mergeCell ref="D34:D35"/>
    <mergeCell ref="D47:D48"/>
    <mergeCell ref="D23:D24"/>
    <mergeCell ref="C4:C5"/>
    <mergeCell ref="C15:C16"/>
    <mergeCell ref="D64:D65"/>
    <mergeCell ref="C83:C84"/>
    <mergeCell ref="C85:C86"/>
  </mergeCells>
  <printOptions horizontalCentered="1"/>
  <pageMargins left="0.70866141732283472" right="0.70866141732283472" top="0.55118110236220474" bottom="0.55118110236220474" header="0.31496062992125984" footer="0.31496062992125984"/>
  <pageSetup paperSize="8" scale="82" fitToHeight="2" orientation="portrait" r:id="rId1"/>
  <rowBreaks count="1" manualBreakCount="1">
    <brk id="79" min="1" max="15" man="1"/>
  </rowBreaks>
  <ignoredErrors>
    <ignoredError sqref="C25 C15" numberStoredAsText="1"/>
    <ignoredError sqref="F43" formulaRange="1"/>
    <ignoredError sqref="I29:J29 I43:J4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Požadované pozemky</vt:lpstr>
      <vt:lpstr>'Požadované pozemky'!Oblast_tisku</vt:lpstr>
    </vt:vector>
  </TitlesOfParts>
  <Company>SŽDC s.o. SDC 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Helcl Tomáš, DiS.</dc:creator>
  <cp:lastModifiedBy>Šrédl Tomáš</cp:lastModifiedBy>
  <cp:lastPrinted>2021-05-20T08:14:27Z</cp:lastPrinted>
  <dcterms:created xsi:type="dcterms:W3CDTF">2012-05-11T07:38:27Z</dcterms:created>
  <dcterms:modified xsi:type="dcterms:W3CDTF">2024-03-12T13:13:54Z</dcterms:modified>
</cp:coreProperties>
</file>